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o Tai chinh\Bao cao\Cong khai ngan sach\2023\3691\"/>
    </mc:Choice>
  </mc:AlternateContent>
  <bookViews>
    <workbookView xWindow="0" yWindow="0" windowWidth="20490" windowHeight="7650"/>
  </bookViews>
  <sheets>
    <sheet name="67" sheetId="23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U26" i="23" l="1"/>
  <c r="S21" i="23"/>
  <c r="R21" i="23"/>
  <c r="K21" i="23"/>
  <c r="E21" i="23"/>
  <c r="Q21" i="23"/>
  <c r="D21" i="23"/>
  <c r="P21" i="23"/>
  <c r="T20" i="23"/>
  <c r="S20" i="23"/>
  <c r="R20" i="23"/>
  <c r="K20" i="23"/>
  <c r="Q20" i="23"/>
  <c r="E20" i="23"/>
  <c r="C20" i="23"/>
  <c r="O20" i="23"/>
  <c r="D20" i="23"/>
  <c r="P20" i="23"/>
  <c r="S19" i="23"/>
  <c r="R19" i="23"/>
  <c r="K19" i="23"/>
  <c r="E19" i="23"/>
  <c r="Q19" i="23"/>
  <c r="D19" i="23"/>
  <c r="P19" i="23"/>
  <c r="T18" i="23"/>
  <c r="S18" i="23"/>
  <c r="R18" i="23"/>
  <c r="K18" i="23"/>
  <c r="E18" i="23"/>
  <c r="Q18" i="23"/>
  <c r="D18" i="23"/>
  <c r="T17" i="23"/>
  <c r="S17" i="23"/>
  <c r="R17" i="23"/>
  <c r="K17" i="23"/>
  <c r="Q17" i="23"/>
  <c r="E17" i="23"/>
  <c r="D17" i="23"/>
  <c r="P17" i="23"/>
  <c r="T16" i="23"/>
  <c r="S16" i="23"/>
  <c r="R16" i="23"/>
  <c r="K16" i="23"/>
  <c r="K13" i="23"/>
  <c r="Q16" i="23"/>
  <c r="E16" i="23"/>
  <c r="C16" i="23"/>
  <c r="O16" i="23"/>
  <c r="S15" i="23"/>
  <c r="R15" i="23"/>
  <c r="K15" i="23"/>
  <c r="E15" i="23"/>
  <c r="Q15" i="23"/>
  <c r="D15" i="23"/>
  <c r="P15" i="23"/>
  <c r="S14" i="23"/>
  <c r="R14" i="23"/>
  <c r="K14" i="23"/>
  <c r="Q14" i="23"/>
  <c r="E14" i="23"/>
  <c r="C14" i="23"/>
  <c r="N13" i="23"/>
  <c r="M13" i="23"/>
  <c r="L13" i="23"/>
  <c r="R13" i="23"/>
  <c r="J13" i="23"/>
  <c r="H13" i="23"/>
  <c r="T13" i="23"/>
  <c r="G13" i="23"/>
  <c r="F13" i="23"/>
  <c r="S13" i="23"/>
  <c r="P18" i="23"/>
  <c r="C17" i="23"/>
  <c r="O17" i="23"/>
  <c r="C21" i="23"/>
  <c r="O21" i="23"/>
  <c r="Q13" i="23"/>
  <c r="I13" i="23"/>
  <c r="C13" i="23"/>
  <c r="O14" i="23"/>
  <c r="C18" i="23"/>
  <c r="O18" i="23"/>
  <c r="E13" i="23"/>
  <c r="C19" i="23"/>
  <c r="O19" i="23"/>
  <c r="D13" i="23"/>
  <c r="P13" i="23"/>
  <c r="C15" i="23"/>
  <c r="O15" i="23"/>
  <c r="O13" i="23"/>
</calcChain>
</file>

<file path=xl/sharedStrings.xml><?xml version="1.0" encoding="utf-8"?>
<sst xmlns="http://schemas.openxmlformats.org/spreadsheetml/2006/main" count="50" uniqueCount="35">
  <si>
    <t>STT</t>
  </si>
  <si>
    <t>A</t>
  </si>
  <si>
    <t>B</t>
  </si>
  <si>
    <t>1=2+3</t>
  </si>
  <si>
    <t>TỔNG SỐ</t>
  </si>
  <si>
    <t>Biểu số 67/CK-NSNN</t>
  </si>
  <si>
    <t>Tổng số</t>
  </si>
  <si>
    <t>Bổ sung có mục tiêu</t>
  </si>
  <si>
    <t>Thành phố Vũng Tàu</t>
  </si>
  <si>
    <t>Thành phố Bà Rịa</t>
  </si>
  <si>
    <t>Huyện Châu Đức</t>
  </si>
  <si>
    <t>Huyện Đất Đỏ</t>
  </si>
  <si>
    <t>Huyện Long Điền</t>
  </si>
  <si>
    <t>Huyện Xuyên Mộc</t>
  </si>
  <si>
    <t>Huyện Côn Đảo</t>
  </si>
  <si>
    <t>Thị xã Phú Mỹ</t>
  </si>
  <si>
    <t xml:space="preserve">            ỦY BAN NHÂN DÂN TỈNH BÀ RỊA - VŨNG TÀU
        </t>
  </si>
  <si>
    <t>16=10/4</t>
  </si>
  <si>
    <t>17=11/5</t>
  </si>
  <si>
    <t>18=12/6</t>
  </si>
  <si>
    <t>(Kèm theo Quyết định số              /QĐ-UBND ngày      tháng 12 năm 2023 của Ủy ban nhân dân tỉnh Bà Rịa - Vũng Tàu)</t>
  </si>
  <si>
    <t>Đơn vị: triệu đồng</t>
  </si>
  <si>
    <t>Tên đơn vị (1)</t>
  </si>
  <si>
    <t>Dự toán 2022</t>
  </si>
  <si>
    <t>Quyết toán 2022</t>
  </si>
  <si>
    <t>So sách (%)</t>
  </si>
  <si>
    <t>Bổ sung cân đối ngân sách</t>
  </si>
  <si>
    <t>Vốn đầu tư để thực hiện các CTMT, nhiệm vụ</t>
  </si>
  <si>
    <t>Vốn sự nghiệp thực hiện các chế độ, chính sách</t>
  </si>
  <si>
    <t>Vốn thực hiện các CTMT quốc gia</t>
  </si>
  <si>
    <t>7=8+9</t>
  </si>
  <si>
    <t>13=7/1</t>
  </si>
  <si>
    <t>14=8/2</t>
  </si>
  <si>
    <t>15=9/3</t>
  </si>
  <si>
    <t>QUYẾT TOÁN CHI BỔ SUNG TỪ NGÂN SÁCH CẤP TỈNH CHO NGÂN SÁCH HUYỆN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</si>
</sst>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₫_-;\-* #,##0.00\ _₫_-;_-* &quot;-&quot;??\ _₫_-;_-@_-"/>
    <numFmt numFmtId="164" formatCode="_(* #,##0_);_(* \(#,##0\);_(* &quot;-&quot;_);_(@_)"/>
    <numFmt numFmtId="165" formatCode="_(* #,##0.00_);_(* \(#,##0.00\);_(* &quot;-&quot;??_);_(@_)"/>
    <numFmt numFmtId="167" formatCode="_(* #,##0_);_(* \(#,##0\);_(* &quot;-&quot;??_);_(@_)"/>
    <numFmt numFmtId="168" formatCode="0.0%"/>
    <numFmt numFmtId="169" formatCode="_-* #,##0.0\ _€_-;\-* #,##0.0\ _€_-;_-* &quot;-&quot;??\ _€_-;_-@_-"/>
  </numFmts>
  <fonts count="27" x14ac:knownFonts="1">
    <font>
      <sz val="11"/>
      <color theme="1"/>
      <name val="Calibri"/>
      <family val="2"/>
      <charset val="163"/>
      <scheme val="minor"/>
    </font>
    <font>
      <b/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.VnTime"/>
      <family val="2"/>
    </font>
    <font>
      <b/>
      <i/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2"/>
      <charset val="163"/>
    </font>
    <font>
      <b/>
      <sz val="8"/>
      <name val="times new roman"/>
      <family val="2"/>
      <charset val="163"/>
    </font>
    <font>
      <sz val="1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Times New Roman"/>
      <family val="2"/>
      <charset val="163"/>
    </font>
    <font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sz val="14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8"/>
      <name val="Calibri"/>
      <family val="2"/>
      <charset val="163"/>
      <scheme val="minor"/>
    </font>
    <font>
      <b/>
      <sz val="14"/>
      <color rgb="FF000000"/>
      <name val="Times New Roman"/>
      <family val="1"/>
    </font>
    <font>
      <i/>
      <sz val="13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7">
    <xf numFmtId="0" fontId="0" fillId="0" borderId="0"/>
    <xf numFmtId="43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8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6" fillId="0" borderId="0" applyFont="0" applyFill="0" applyBorder="0" applyAlignment="0" applyProtection="0"/>
  </cellStyleXfs>
  <cellXfs count="42">
    <xf numFmtId="0" fontId="0" fillId="0" borderId="0" xfId="0"/>
    <xf numFmtId="0" fontId="20" fillId="0" borderId="0" xfId="0" applyFont="1"/>
    <xf numFmtId="0" fontId="21" fillId="0" borderId="0" xfId="0" applyFont="1" applyAlignment="1">
      <alignment horizontal="center"/>
    </xf>
    <xf numFmtId="0" fontId="22" fillId="0" borderId="0" xfId="0" applyFont="1"/>
    <xf numFmtId="0" fontId="3" fillId="2" borderId="0" xfId="33" applyFont="1" applyFill="1"/>
    <xf numFmtId="0" fontId="1" fillId="2" borderId="1" xfId="33" applyFont="1" applyFill="1" applyBorder="1" applyAlignment="1">
      <alignment horizontal="center" vertical="center" wrapText="1"/>
    </xf>
    <xf numFmtId="0" fontId="11" fillId="2" borderId="0" xfId="33" applyFont="1" applyFill="1"/>
    <xf numFmtId="0" fontId="12" fillId="2" borderId="0" xfId="33" applyFont="1" applyFill="1"/>
    <xf numFmtId="0" fontId="5" fillId="2" borderId="0" xfId="33" applyFont="1" applyFill="1"/>
    <xf numFmtId="0" fontId="7" fillId="2" borderId="0" xfId="33" applyFont="1" applyFill="1"/>
    <xf numFmtId="0" fontId="8" fillId="2" borderId="0" xfId="33" applyFont="1" applyFill="1" applyAlignment="1">
      <alignment horizontal="right" vertical="center"/>
    </xf>
    <xf numFmtId="0" fontId="13" fillId="2" borderId="0" xfId="33" applyFont="1" applyFill="1"/>
    <xf numFmtId="0" fontId="24" fillId="2" borderId="0" xfId="33" applyFont="1" applyFill="1"/>
    <xf numFmtId="0" fontId="1" fillId="2" borderId="0" xfId="33" applyFont="1" applyFill="1"/>
    <xf numFmtId="0" fontId="10" fillId="2" borderId="1" xfId="33" applyFont="1" applyFill="1" applyBorder="1" applyAlignment="1">
      <alignment vertical="center"/>
    </xf>
    <xf numFmtId="0" fontId="14" fillId="2" borderId="1" xfId="33" applyFont="1" applyFill="1" applyBorder="1"/>
    <xf numFmtId="0" fontId="3" fillId="2" borderId="1" xfId="33" applyFont="1" applyFill="1" applyBorder="1"/>
    <xf numFmtId="0" fontId="14" fillId="2" borderId="0" xfId="33" applyFont="1" applyFill="1"/>
    <xf numFmtId="3" fontId="5" fillId="2" borderId="0" xfId="33" applyNumberFormat="1" applyFont="1" applyFill="1" applyBorder="1" applyAlignment="1">
      <alignment vertical="center" wrapText="1"/>
    </xf>
    <xf numFmtId="167" fontId="14" fillId="2" borderId="0" xfId="5" applyNumberFormat="1" applyFont="1" applyFill="1"/>
    <xf numFmtId="3" fontId="14" fillId="2" borderId="0" xfId="33" applyNumberFormat="1" applyFont="1" applyFill="1"/>
    <xf numFmtId="3" fontId="14" fillId="2" borderId="0" xfId="33" applyNumberFormat="1" applyFont="1" applyFill="1" applyBorder="1"/>
    <xf numFmtId="0" fontId="14" fillId="2" borderId="0" xfId="33" applyFont="1" applyFill="1" applyBorder="1"/>
    <xf numFmtId="0" fontId="2" fillId="2" borderId="0" xfId="33" applyFont="1" applyFill="1" applyAlignment="1">
      <alignment horizontal="center" vertical="center" wrapText="1"/>
    </xf>
    <xf numFmtId="0" fontId="1" fillId="2" borderId="2" xfId="33" applyFont="1" applyFill="1" applyBorder="1" applyAlignment="1">
      <alignment vertical="center" wrapText="1"/>
    </xf>
    <xf numFmtId="3" fontId="1" fillId="2" borderId="2" xfId="33" applyNumberFormat="1" applyFont="1" applyFill="1" applyBorder="1" applyAlignment="1">
      <alignment vertical="center" wrapText="1"/>
    </xf>
    <xf numFmtId="168" fontId="1" fillId="2" borderId="2" xfId="33" applyNumberFormat="1" applyFont="1" applyFill="1" applyBorder="1" applyAlignment="1">
      <alignment vertical="center" wrapText="1"/>
    </xf>
    <xf numFmtId="168" fontId="5" fillId="2" borderId="2" xfId="33" applyNumberFormat="1" applyFont="1" applyFill="1" applyBorder="1" applyAlignment="1">
      <alignment vertical="center" wrapText="1"/>
    </xf>
    <xf numFmtId="0" fontId="12" fillId="2" borderId="3" xfId="33" applyFont="1" applyFill="1" applyBorder="1" applyAlignment="1">
      <alignment horizontal="center" vertical="center" wrapText="1"/>
    </xf>
    <xf numFmtId="0" fontId="12" fillId="2" borderId="3" xfId="33" applyFont="1" applyFill="1" applyBorder="1" applyAlignment="1">
      <alignment vertical="center" wrapText="1"/>
    </xf>
    <xf numFmtId="167" fontId="5" fillId="2" borderId="3" xfId="5" applyNumberFormat="1" applyFont="1" applyFill="1" applyBorder="1" applyAlignment="1">
      <alignment vertical="center" wrapText="1"/>
    </xf>
    <xf numFmtId="168" fontId="5" fillId="2" borderId="3" xfId="33" applyNumberFormat="1" applyFont="1" applyFill="1" applyBorder="1" applyAlignment="1">
      <alignment vertical="center" wrapText="1"/>
    </xf>
    <xf numFmtId="0" fontId="12" fillId="2" borderId="4" xfId="33" applyFont="1" applyFill="1" applyBorder="1" applyAlignment="1">
      <alignment horizontal="center" vertical="center" wrapText="1"/>
    </xf>
    <xf numFmtId="0" fontId="12" fillId="2" borderId="4" xfId="33" applyFont="1" applyFill="1" applyBorder="1" applyAlignment="1">
      <alignment vertical="center" wrapText="1"/>
    </xf>
    <xf numFmtId="167" fontId="5" fillId="2" borderId="4" xfId="5" applyNumberFormat="1" applyFont="1" applyFill="1" applyBorder="1" applyAlignment="1">
      <alignment vertical="center" wrapText="1"/>
    </xf>
    <xf numFmtId="168" fontId="5" fillId="2" borderId="4" xfId="33" applyNumberFormat="1" applyFont="1" applyFill="1" applyBorder="1" applyAlignment="1">
      <alignment vertical="center" wrapText="1"/>
    </xf>
    <xf numFmtId="0" fontId="1" fillId="2" borderId="1" xfId="33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" fillId="2" borderId="0" xfId="33" applyFont="1" applyFill="1" applyAlignment="1">
      <alignment horizontal="center" vertical="center" wrapText="1"/>
    </xf>
  </cellXfs>
  <cellStyles count="67">
    <cellStyle name="Comma [0] 2 2" xfId="1"/>
    <cellStyle name="Comma 10" xfId="2"/>
    <cellStyle name="Comma 10 4" xfId="3"/>
    <cellStyle name="Comma 11" xfId="4"/>
    <cellStyle name="Comma 2" xfId="5"/>
    <cellStyle name="Comma 2 2" xfId="6"/>
    <cellStyle name="Comma 2 4" xfId="7"/>
    <cellStyle name="Comma 25" xfId="8"/>
    <cellStyle name="Comma 3" xfId="9"/>
    <cellStyle name="Comma 3 3" xfId="10"/>
    <cellStyle name="Comma 4" xfId="11"/>
    <cellStyle name="Comma 5" xfId="12"/>
    <cellStyle name="Comma 5 3" xfId="13"/>
    <cellStyle name="Comma 6" xfId="14"/>
    <cellStyle name="Comma 7" xfId="15"/>
    <cellStyle name="Comma 8" xfId="16"/>
    <cellStyle name="Comma 9" xfId="17"/>
    <cellStyle name="Normal" xfId="0" builtinId="0"/>
    <cellStyle name="Normal 10" xfId="18"/>
    <cellStyle name="Normal 10 3 2" xfId="19"/>
    <cellStyle name="Normal 11" xfId="20"/>
    <cellStyle name="Normal 12" xfId="21"/>
    <cellStyle name="Normal 13" xfId="22"/>
    <cellStyle name="Normal 14" xfId="23"/>
    <cellStyle name="Normal 15" xfId="24"/>
    <cellStyle name="Normal 16" xfId="25"/>
    <cellStyle name="Normal 17" xfId="26"/>
    <cellStyle name="Normal 18" xfId="27"/>
    <cellStyle name="Normal 19" xfId="28"/>
    <cellStyle name="Normal 2" xfId="29"/>
    <cellStyle name="Normal 2 2" xfId="30"/>
    <cellStyle name="Normal 2 2 2 3" xfId="31"/>
    <cellStyle name="Normal 2 3" xfId="32"/>
    <cellStyle name="Normal 2 4" xfId="33"/>
    <cellStyle name="Normal 20" xfId="34"/>
    <cellStyle name="Normal 21" xfId="35"/>
    <cellStyle name="Normal 22" xfId="36"/>
    <cellStyle name="Normal 23" xfId="37"/>
    <cellStyle name="Normal 24" xfId="38"/>
    <cellStyle name="Normal 25" xfId="39"/>
    <cellStyle name="Normal 26" xfId="40"/>
    <cellStyle name="Normal 27" xfId="41"/>
    <cellStyle name="Normal 27 2" xfId="42"/>
    <cellStyle name="Normal 28" xfId="43"/>
    <cellStyle name="Normal 29" xfId="44"/>
    <cellStyle name="Normal 3" xfId="45"/>
    <cellStyle name="Normal 30" xfId="46"/>
    <cellStyle name="Normal 31" xfId="47"/>
    <cellStyle name="Normal 32" xfId="48"/>
    <cellStyle name="Normal 33" xfId="49"/>
    <cellStyle name="Normal 34" xfId="50"/>
    <cellStyle name="Normal 35" xfId="51"/>
    <cellStyle name="Normal 36" xfId="52"/>
    <cellStyle name="Normal 37" xfId="53"/>
    <cellStyle name="Normal 38" xfId="54"/>
    <cellStyle name="Normal 39" xfId="55"/>
    <cellStyle name="Normal 4" xfId="56"/>
    <cellStyle name="Normal 40" xfId="57"/>
    <cellStyle name="Normal 41" xfId="58"/>
    <cellStyle name="Normal 41 2" xfId="59"/>
    <cellStyle name="Normal 42" xfId="60"/>
    <cellStyle name="Normal 5" xfId="61"/>
    <cellStyle name="Normal 6" xfId="62"/>
    <cellStyle name="Normal 7" xfId="63"/>
    <cellStyle name="Normal 8" xfId="64"/>
    <cellStyle name="Normal 9" xfId="65"/>
    <cellStyle name="Percent 2" xfId="6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630663</xdr:colOff>
      <xdr:row>0</xdr:row>
      <xdr:rowOff>209603</xdr:rowOff>
    </xdr:from>
    <xdr:to>
      <xdr:col>3</xdr:col>
      <xdr:colOff>675482</xdr:colOff>
      <xdr:row>0</xdr:row>
      <xdr:rowOff>209603</xdr:rowOff>
    </xdr:to>
    <xdr:cxnSp macro="">
      <xdr:nvCxnSpPr>
        <xdr:cNvPr id="2" name="Straight Connector 1"/>
        <xdr:cNvCxnSpPr/>
      </xdr:nvCxnSpPr>
      <xdr:spPr>
        <a:xfrm>
          <a:off x="995788" y="406453"/>
          <a:ext cx="181646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UYEN/24.%20QUYET%20TOAN/Bieu%20mau%20quyet%20toan%20-2022-05-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VAY - TRA NO 2021"/>
      <sheetName val="60-342 (3)"/>
      <sheetName val="60-342 dong"/>
      <sheetName val="61-342 "/>
      <sheetName val="61-342  dong"/>
      <sheetName val="50-31"/>
      <sheetName val="62-342 "/>
      <sheetName val="62-342 dong"/>
      <sheetName val="63-342"/>
      <sheetName val="64-342"/>
      <sheetName val="70-342 "/>
      <sheetName val="65-342 (GỬI KBNN ĐỐI CHIẾU) (2"/>
      <sheetName val="66-342"/>
      <sheetName val="67-342 "/>
      <sheetName val="68-432"/>
      <sheetName val="69-TTra"/>
      <sheetName val="69-342 "/>
      <sheetName val="48-31"/>
      <sheetName val="49-31"/>
      <sheetName val="51-31"/>
      <sheetName val="52-31"/>
      <sheetName val="53-31"/>
      <sheetName val="54-31"/>
      <sheetName val="55-31"/>
      <sheetName val="56-31"/>
      <sheetName val="57-31"/>
      <sheetName val="58-31"/>
      <sheetName val="59-31"/>
      <sheetName val="60-31"/>
      <sheetName val="Bieu 61-31"/>
      <sheetName val="62.31-ĐT"/>
      <sheetName val="62 Dong"/>
      <sheetName val="62 Trieu"/>
      <sheetName val="63-31"/>
      <sheetName val="64-3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7">
          <cell r="O27">
            <v>763561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4">
          <cell r="D24">
            <v>7040487.3745900001</v>
          </cell>
        </row>
      </sheetData>
      <sheetData sheetId="20"/>
      <sheetData sheetId="21">
        <row r="11">
          <cell r="C11">
            <v>7433765</v>
          </cell>
        </row>
      </sheetData>
      <sheetData sheetId="22"/>
      <sheetData sheetId="23"/>
      <sheetData sheetId="24"/>
      <sheetData sheetId="25">
        <row r="65">
          <cell r="D65">
            <v>25501.351862</v>
          </cell>
        </row>
      </sheetData>
      <sheetData sheetId="26">
        <row r="65">
          <cell r="C65">
            <v>134263.267593</v>
          </cell>
        </row>
      </sheetData>
      <sheetData sheetId="27"/>
      <sheetData sheetId="28"/>
      <sheetData sheetId="29">
        <row r="12">
          <cell r="E12">
            <v>575671</v>
          </cell>
        </row>
        <row r="14">
          <cell r="E14">
            <v>549709</v>
          </cell>
        </row>
        <row r="15">
          <cell r="E15">
            <v>467745</v>
          </cell>
        </row>
        <row r="16">
          <cell r="E16">
            <v>954589</v>
          </cell>
        </row>
        <row r="17">
          <cell r="E17">
            <v>929365</v>
          </cell>
        </row>
        <row r="18">
          <cell r="E18">
            <v>301777</v>
          </cell>
        </row>
      </sheetData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workbookViewId="0">
      <selection activeCell="T13" sqref="A13:T21"/>
    </sheetView>
  </sheetViews>
  <sheetFormatPr defaultRowHeight="15" x14ac:dyDescent="0.25"/>
  <cols>
    <col min="1" max="1" width="4.5703125" style="17" customWidth="1"/>
    <col min="2" max="2" width="14" style="17" customWidth="1"/>
    <col min="3" max="3" width="10.5703125" style="17" customWidth="1"/>
    <col min="4" max="4" width="10.5703125" style="4" customWidth="1"/>
    <col min="5" max="5" width="10.5703125" style="17" customWidth="1"/>
    <col min="6" max="6" width="8.28515625" style="4" customWidth="1"/>
    <col min="7" max="7" width="8.7109375" style="17" customWidth="1"/>
    <col min="8" max="8" width="8.85546875" style="4" customWidth="1"/>
    <col min="9" max="11" width="10.5703125" style="17" customWidth="1"/>
    <col min="12" max="12" width="9.140625" style="4" customWidth="1"/>
    <col min="13" max="13" width="9.7109375" style="17" customWidth="1"/>
    <col min="14" max="14" width="9.140625" style="4" customWidth="1"/>
    <col min="15" max="17" width="9.140625" style="17" customWidth="1"/>
    <col min="18" max="18" width="7.85546875" style="17" customWidth="1"/>
    <col min="19" max="19" width="8.7109375" style="17" customWidth="1"/>
    <col min="20" max="20" width="7.85546875" style="17" customWidth="1"/>
    <col min="21" max="21" width="11.5703125" style="17" bestFit="1" customWidth="1"/>
    <col min="22" max="16384" width="9.140625" style="17"/>
  </cols>
  <sheetData>
    <row r="1" spans="1:20" s="3" customFormat="1" ht="27.75" customHeight="1" x14ac:dyDescent="0.3">
      <c r="A1" s="37" t="s">
        <v>16</v>
      </c>
      <c r="B1" s="37"/>
      <c r="C1" s="37"/>
      <c r="D1" s="37"/>
      <c r="E1" s="37"/>
      <c r="R1" s="38" t="s">
        <v>5</v>
      </c>
      <c r="S1" s="38"/>
      <c r="T1" s="38"/>
    </row>
    <row r="2" spans="1:20" s="1" customFormat="1" ht="16.5" x14ac:dyDescent="0.25">
      <c r="A2" s="2"/>
    </row>
    <row r="3" spans="1:20" s="1" customFormat="1" ht="18.75" x14ac:dyDescent="0.3">
      <c r="A3" s="39" t="s">
        <v>34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20" s="1" customFormat="1" ht="16.5" x14ac:dyDescent="0.25">
      <c r="A4" s="40" t="s">
        <v>20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1:20" s="6" customFormat="1" ht="18.75" hidden="1" x14ac:dyDescent="0.3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0" s="6" customFormat="1" ht="18.75" x14ac:dyDescent="0.3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s="7" customFormat="1" ht="14.25" customHeight="1" x14ac:dyDescent="0.25">
      <c r="D7" s="8"/>
      <c r="F7" s="8"/>
      <c r="H7" s="8"/>
      <c r="L7" s="8"/>
      <c r="N7" s="8"/>
      <c r="S7" s="9"/>
      <c r="T7" s="10" t="s">
        <v>21</v>
      </c>
    </row>
    <row r="8" spans="1:20" s="11" customFormat="1" ht="21" customHeight="1" x14ac:dyDescent="0.15">
      <c r="A8" s="36" t="s">
        <v>0</v>
      </c>
      <c r="B8" s="36" t="s">
        <v>22</v>
      </c>
      <c r="C8" s="36" t="s">
        <v>23</v>
      </c>
      <c r="D8" s="36"/>
      <c r="E8" s="36"/>
      <c r="F8" s="36"/>
      <c r="G8" s="36"/>
      <c r="H8" s="36"/>
      <c r="I8" s="36" t="s">
        <v>24</v>
      </c>
      <c r="J8" s="36"/>
      <c r="K8" s="36"/>
      <c r="L8" s="36"/>
      <c r="M8" s="36"/>
      <c r="N8" s="36"/>
      <c r="O8" s="36" t="s">
        <v>25</v>
      </c>
      <c r="P8" s="36"/>
      <c r="Q8" s="36"/>
      <c r="R8" s="36"/>
      <c r="S8" s="36"/>
      <c r="T8" s="36"/>
    </row>
    <row r="9" spans="1:20" s="11" customFormat="1" ht="21" customHeight="1" x14ac:dyDescent="0.15">
      <c r="A9" s="36"/>
      <c r="B9" s="36"/>
      <c r="C9" s="36" t="s">
        <v>6</v>
      </c>
      <c r="D9" s="36" t="s">
        <v>26</v>
      </c>
      <c r="E9" s="36" t="s">
        <v>7</v>
      </c>
      <c r="F9" s="36"/>
      <c r="G9" s="36"/>
      <c r="H9" s="36"/>
      <c r="I9" s="36" t="s">
        <v>6</v>
      </c>
      <c r="J9" s="36" t="s">
        <v>26</v>
      </c>
      <c r="K9" s="36" t="s">
        <v>7</v>
      </c>
      <c r="L9" s="36"/>
      <c r="M9" s="36"/>
      <c r="N9" s="36"/>
      <c r="O9" s="36" t="s">
        <v>6</v>
      </c>
      <c r="P9" s="36" t="s">
        <v>26</v>
      </c>
      <c r="Q9" s="36" t="s">
        <v>7</v>
      </c>
      <c r="R9" s="36"/>
      <c r="S9" s="36"/>
      <c r="T9" s="36"/>
    </row>
    <row r="10" spans="1:20" s="11" customFormat="1" ht="24.75" customHeight="1" x14ac:dyDescent="0.15">
      <c r="A10" s="36"/>
      <c r="B10" s="36"/>
      <c r="C10" s="36"/>
      <c r="D10" s="36"/>
      <c r="E10" s="36" t="s">
        <v>6</v>
      </c>
      <c r="F10" s="36" t="s">
        <v>27</v>
      </c>
      <c r="G10" s="36" t="s">
        <v>28</v>
      </c>
      <c r="H10" s="36" t="s">
        <v>29</v>
      </c>
      <c r="I10" s="36"/>
      <c r="J10" s="36"/>
      <c r="K10" s="36" t="s">
        <v>6</v>
      </c>
      <c r="L10" s="36" t="s">
        <v>27</v>
      </c>
      <c r="M10" s="36" t="s">
        <v>28</v>
      </c>
      <c r="N10" s="36" t="s">
        <v>29</v>
      </c>
      <c r="O10" s="36"/>
      <c r="P10" s="36"/>
      <c r="Q10" s="36" t="s">
        <v>6</v>
      </c>
      <c r="R10" s="36" t="s">
        <v>27</v>
      </c>
      <c r="S10" s="36" t="s">
        <v>28</v>
      </c>
      <c r="T10" s="36" t="s">
        <v>29</v>
      </c>
    </row>
    <row r="11" spans="1:20" s="11" customFormat="1" ht="73.5" customHeight="1" x14ac:dyDescent="0.1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</row>
    <row r="12" spans="1:20" s="12" customFormat="1" ht="11.25" x14ac:dyDescent="0.2">
      <c r="A12" s="5" t="s">
        <v>1</v>
      </c>
      <c r="B12" s="5" t="s">
        <v>2</v>
      </c>
      <c r="C12" s="5" t="s">
        <v>3</v>
      </c>
      <c r="D12" s="5">
        <v>2</v>
      </c>
      <c r="E12" s="5">
        <v>3</v>
      </c>
      <c r="F12" s="5">
        <v>4</v>
      </c>
      <c r="G12" s="5">
        <v>5</v>
      </c>
      <c r="H12" s="5">
        <v>6</v>
      </c>
      <c r="I12" s="5" t="s">
        <v>30</v>
      </c>
      <c r="J12" s="5">
        <v>8</v>
      </c>
      <c r="K12" s="5">
        <v>9</v>
      </c>
      <c r="L12" s="5">
        <v>10</v>
      </c>
      <c r="M12" s="5">
        <v>11</v>
      </c>
      <c r="N12" s="5">
        <v>12</v>
      </c>
      <c r="O12" s="5" t="s">
        <v>31</v>
      </c>
      <c r="P12" s="5" t="s">
        <v>32</v>
      </c>
      <c r="Q12" s="5" t="s">
        <v>33</v>
      </c>
      <c r="R12" s="5" t="s">
        <v>17</v>
      </c>
      <c r="S12" s="5" t="s">
        <v>18</v>
      </c>
      <c r="T12" s="5" t="s">
        <v>19</v>
      </c>
    </row>
    <row r="13" spans="1:20" s="13" customFormat="1" ht="32.25" customHeight="1" x14ac:dyDescent="0.15">
      <c r="A13" s="24"/>
      <c r="B13" s="24" t="s">
        <v>4</v>
      </c>
      <c r="C13" s="25">
        <f>SUM(C14:C21)</f>
        <v>5666831</v>
      </c>
      <c r="D13" s="25">
        <f t="shared" ref="D13:J13" si="0">SUM(D14:D21)</f>
        <v>3778856</v>
      </c>
      <c r="E13" s="25">
        <f>SUM(E14:E21)</f>
        <v>1887975</v>
      </c>
      <c r="F13" s="25">
        <f>SUM(F14:F21)</f>
        <v>951013</v>
      </c>
      <c r="G13" s="25">
        <f t="shared" si="0"/>
        <v>15225</v>
      </c>
      <c r="H13" s="25">
        <f t="shared" si="0"/>
        <v>921737</v>
      </c>
      <c r="I13" s="25">
        <f>J13+K13</f>
        <v>7040487.3745900001</v>
      </c>
      <c r="J13" s="25">
        <f t="shared" si="0"/>
        <v>3778856</v>
      </c>
      <c r="K13" s="25">
        <f>SUM(K14:K21)</f>
        <v>3261631.3745900001</v>
      </c>
      <c r="L13" s="25">
        <f>SUM(L14:L21)</f>
        <v>752980</v>
      </c>
      <c r="M13" s="25">
        <f>SUM(M14:M21)</f>
        <v>1363529.897725</v>
      </c>
      <c r="N13" s="25">
        <f>SUM(N14:N21)</f>
        <v>1145121.4768650001</v>
      </c>
      <c r="O13" s="26">
        <f t="shared" ref="O13:T13" si="1">I13/C13</f>
        <v>1.2424029187724144</v>
      </c>
      <c r="P13" s="26">
        <f t="shared" si="1"/>
        <v>1</v>
      </c>
      <c r="Q13" s="26">
        <f t="shared" si="1"/>
        <v>1.72758186659781</v>
      </c>
      <c r="R13" s="26">
        <f t="shared" si="1"/>
        <v>0.79176625345815466</v>
      </c>
      <c r="S13" s="27">
        <f t="shared" si="1"/>
        <v>89.558613972085382</v>
      </c>
      <c r="T13" s="26">
        <f t="shared" si="1"/>
        <v>1.2423516435436572</v>
      </c>
    </row>
    <row r="14" spans="1:20" s="7" customFormat="1" ht="32.25" customHeight="1" x14ac:dyDescent="0.2">
      <c r="A14" s="28">
        <v>1</v>
      </c>
      <c r="B14" s="29" t="s">
        <v>8</v>
      </c>
      <c r="C14" s="30">
        <f>D14+E14</f>
        <v>112305</v>
      </c>
      <c r="D14" s="30">
        <v>0</v>
      </c>
      <c r="E14" s="30">
        <f>F14+G14+H14</f>
        <v>112305</v>
      </c>
      <c r="F14" s="30">
        <v>108800</v>
      </c>
      <c r="G14" s="30">
        <v>3505</v>
      </c>
      <c r="H14" s="30"/>
      <c r="I14" s="30">
        <v>340788.36006199999</v>
      </c>
      <c r="J14" s="30">
        <v>0</v>
      </c>
      <c r="K14" s="30">
        <f>I14-J14</f>
        <v>340788.36006199999</v>
      </c>
      <c r="L14" s="30">
        <v>108800</v>
      </c>
      <c r="M14" s="30">
        <v>229829.86006199999</v>
      </c>
      <c r="N14" s="30">
        <v>2158.5</v>
      </c>
      <c r="O14" s="31">
        <f>I14/C14</f>
        <v>3.0344896492765239</v>
      </c>
      <c r="P14" s="31"/>
      <c r="Q14" s="31">
        <f t="shared" ref="Q14:S15" si="2">K14/E14</f>
        <v>3.0344896492765239</v>
      </c>
      <c r="R14" s="31">
        <f t="shared" si="2"/>
        <v>1</v>
      </c>
      <c r="S14" s="31">
        <f t="shared" si="2"/>
        <v>65.572000017689007</v>
      </c>
      <c r="T14" s="31"/>
    </row>
    <row r="15" spans="1:20" s="7" customFormat="1" ht="32.25" customHeight="1" x14ac:dyDescent="0.2">
      <c r="A15" s="28">
        <v>2</v>
      </c>
      <c r="B15" s="29" t="s">
        <v>9</v>
      </c>
      <c r="C15" s="30">
        <f t="shared" ref="C15:C21" si="3">D15+E15</f>
        <v>637099</v>
      </c>
      <c r="D15" s="30">
        <f>'[1]60-31'!E12</f>
        <v>575671</v>
      </c>
      <c r="E15" s="30">
        <f t="shared" ref="E15:E21" si="4">F15+G15+H15</f>
        <v>61428</v>
      </c>
      <c r="F15" s="30">
        <v>59840</v>
      </c>
      <c r="G15" s="30">
        <v>1588</v>
      </c>
      <c r="H15" s="30"/>
      <c r="I15" s="30">
        <v>695700.25</v>
      </c>
      <c r="J15" s="30">
        <v>575671</v>
      </c>
      <c r="K15" s="30">
        <f t="shared" ref="K15:K21" si="5">I15-J15</f>
        <v>120029.25</v>
      </c>
      <c r="L15" s="30">
        <v>59840</v>
      </c>
      <c r="M15" s="30">
        <v>57678.12</v>
      </c>
      <c r="N15" s="30">
        <v>2511.13</v>
      </c>
      <c r="O15" s="31">
        <f>I15/C15</f>
        <v>1.0919813875080639</v>
      </c>
      <c r="P15" s="31">
        <f>J15/D15</f>
        <v>1</v>
      </c>
      <c r="Q15" s="31">
        <f t="shared" si="2"/>
        <v>1.9539827114670834</v>
      </c>
      <c r="R15" s="31">
        <f t="shared" si="2"/>
        <v>1</v>
      </c>
      <c r="S15" s="31">
        <f t="shared" si="2"/>
        <v>36.321234256926957</v>
      </c>
      <c r="T15" s="31"/>
    </row>
    <row r="16" spans="1:20" s="7" customFormat="1" ht="32.25" customHeight="1" x14ac:dyDescent="0.2">
      <c r="A16" s="28">
        <v>3</v>
      </c>
      <c r="B16" s="29" t="s">
        <v>15</v>
      </c>
      <c r="C16" s="30">
        <f t="shared" si="3"/>
        <v>266184</v>
      </c>
      <c r="D16" s="30">
        <v>0</v>
      </c>
      <c r="E16" s="30">
        <f t="shared" si="4"/>
        <v>266184</v>
      </c>
      <c r="F16" s="30">
        <v>102043</v>
      </c>
      <c r="G16" s="30">
        <v>1877</v>
      </c>
      <c r="H16" s="30">
        <v>162264</v>
      </c>
      <c r="I16" s="30">
        <v>581380.50580000004</v>
      </c>
      <c r="J16" s="30">
        <v>0</v>
      </c>
      <c r="K16" s="30">
        <f t="shared" si="5"/>
        <v>581380.50580000004</v>
      </c>
      <c r="L16" s="30">
        <v>72080</v>
      </c>
      <c r="M16" s="30">
        <v>312113.60580000002</v>
      </c>
      <c r="N16" s="30">
        <v>197186.9</v>
      </c>
      <c r="O16" s="31">
        <f t="shared" ref="O16:O21" si="6">I16/C16</f>
        <v>2.1841301723619755</v>
      </c>
      <c r="P16" s="31"/>
      <c r="Q16" s="31">
        <f t="shared" ref="Q16:Q21" si="7">K16/E16</f>
        <v>2.1841301723619755</v>
      </c>
      <c r="R16" s="31">
        <f t="shared" ref="R16:T18" si="8">L16/F16</f>
        <v>0.70636888370588868</v>
      </c>
      <c r="S16" s="31">
        <f t="shared" si="8"/>
        <v>166.28322099094299</v>
      </c>
      <c r="T16" s="31">
        <f t="shared" si="8"/>
        <v>1.2152227234629986</v>
      </c>
    </row>
    <row r="17" spans="1:21" s="7" customFormat="1" ht="32.25" customHeight="1" x14ac:dyDescent="0.2">
      <c r="A17" s="28">
        <v>4</v>
      </c>
      <c r="B17" s="29" t="s">
        <v>12</v>
      </c>
      <c r="C17" s="30">
        <f t="shared" si="3"/>
        <v>706718</v>
      </c>
      <c r="D17" s="30">
        <f>'[1]60-31'!E14</f>
        <v>549709</v>
      </c>
      <c r="E17" s="30">
        <f t="shared" si="4"/>
        <v>157009</v>
      </c>
      <c r="F17" s="30">
        <v>65280</v>
      </c>
      <c r="G17" s="30">
        <v>1729</v>
      </c>
      <c r="H17" s="30">
        <v>90000</v>
      </c>
      <c r="I17" s="30">
        <v>1071380.3905</v>
      </c>
      <c r="J17" s="30">
        <v>549709</v>
      </c>
      <c r="K17" s="30">
        <f t="shared" si="5"/>
        <v>521671.39049999998</v>
      </c>
      <c r="L17" s="30">
        <v>65280</v>
      </c>
      <c r="M17" s="30">
        <v>364887.54700000002</v>
      </c>
      <c r="N17" s="30">
        <v>91503.843500000003</v>
      </c>
      <c r="O17" s="31">
        <f t="shared" si="6"/>
        <v>1.5159942020721136</v>
      </c>
      <c r="P17" s="31">
        <f>J17/D17</f>
        <v>1</v>
      </c>
      <c r="Q17" s="31">
        <f t="shared" si="7"/>
        <v>3.3225572451260756</v>
      </c>
      <c r="R17" s="31">
        <f t="shared" si="8"/>
        <v>1</v>
      </c>
      <c r="S17" s="31">
        <f t="shared" si="8"/>
        <v>211.03964545980335</v>
      </c>
      <c r="T17" s="31">
        <f t="shared" si="8"/>
        <v>1.0167093722222222</v>
      </c>
    </row>
    <row r="18" spans="1:21" s="7" customFormat="1" ht="32.25" customHeight="1" x14ac:dyDescent="0.2">
      <c r="A18" s="28">
        <v>5</v>
      </c>
      <c r="B18" s="29" t="s">
        <v>11</v>
      </c>
      <c r="C18" s="30">
        <f t="shared" si="3"/>
        <v>702221</v>
      </c>
      <c r="D18" s="30">
        <f>'[1]60-31'!E15</f>
        <v>467745</v>
      </c>
      <c r="E18" s="30">
        <f t="shared" si="4"/>
        <v>234476</v>
      </c>
      <c r="F18" s="30">
        <v>52360</v>
      </c>
      <c r="G18" s="30">
        <v>1111</v>
      </c>
      <c r="H18" s="30">
        <v>181005</v>
      </c>
      <c r="I18" s="30">
        <v>790008.66399999999</v>
      </c>
      <c r="J18" s="30">
        <v>467745</v>
      </c>
      <c r="K18" s="30">
        <f t="shared" si="5"/>
        <v>322263.66399999999</v>
      </c>
      <c r="L18" s="30">
        <v>48960</v>
      </c>
      <c r="M18" s="30">
        <v>87258.263999999996</v>
      </c>
      <c r="N18" s="30">
        <v>186045.4</v>
      </c>
      <c r="O18" s="31">
        <f t="shared" si="6"/>
        <v>1.1250142960691862</v>
      </c>
      <c r="P18" s="31">
        <f>J18/D18</f>
        <v>1</v>
      </c>
      <c r="Q18" s="31">
        <f t="shared" si="7"/>
        <v>1.3743993585697469</v>
      </c>
      <c r="R18" s="31">
        <f t="shared" si="8"/>
        <v>0.93506493506493504</v>
      </c>
      <c r="S18" s="31">
        <f t="shared" si="8"/>
        <v>78.540291629162908</v>
      </c>
      <c r="T18" s="31">
        <f t="shared" si="8"/>
        <v>1.0278467445650672</v>
      </c>
    </row>
    <row r="19" spans="1:21" s="7" customFormat="1" ht="32.25" customHeight="1" x14ac:dyDescent="0.2">
      <c r="A19" s="28">
        <v>6</v>
      </c>
      <c r="B19" s="29" t="s">
        <v>10</v>
      </c>
      <c r="C19" s="30">
        <f t="shared" si="3"/>
        <v>1146623</v>
      </c>
      <c r="D19" s="30">
        <f>'[1]60-31'!E16</f>
        <v>954589</v>
      </c>
      <c r="E19" s="30">
        <f t="shared" si="4"/>
        <v>192034</v>
      </c>
      <c r="F19" s="30">
        <v>189710</v>
      </c>
      <c r="G19" s="30">
        <v>2324</v>
      </c>
      <c r="H19" s="30">
        <v>0</v>
      </c>
      <c r="I19" s="30">
        <v>1246586.0126070001</v>
      </c>
      <c r="J19" s="30">
        <v>954589</v>
      </c>
      <c r="K19" s="30">
        <f t="shared" si="5"/>
        <v>291997.01260700007</v>
      </c>
      <c r="L19" s="30">
        <v>102000</v>
      </c>
      <c r="M19" s="30">
        <v>96035.259242</v>
      </c>
      <c r="N19" s="30">
        <v>93961.753364999997</v>
      </c>
      <c r="O19" s="31">
        <f t="shared" si="6"/>
        <v>1.0871803658281756</v>
      </c>
      <c r="P19" s="31">
        <f>J19/D19</f>
        <v>1</v>
      </c>
      <c r="Q19" s="31">
        <f t="shared" si="7"/>
        <v>1.5205485101961114</v>
      </c>
      <c r="R19" s="31">
        <f t="shared" ref="R19:S21" si="9">L19/F19</f>
        <v>0.53766274840546102</v>
      </c>
      <c r="S19" s="31">
        <f t="shared" si="9"/>
        <v>41.323261291738383</v>
      </c>
      <c r="T19" s="31"/>
    </row>
    <row r="20" spans="1:21" s="7" customFormat="1" ht="32.25" customHeight="1" x14ac:dyDescent="0.2">
      <c r="A20" s="28">
        <v>7</v>
      </c>
      <c r="B20" s="29" t="s">
        <v>13</v>
      </c>
      <c r="C20" s="30">
        <f t="shared" si="3"/>
        <v>1776346</v>
      </c>
      <c r="D20" s="30">
        <f>'[1]60-31'!E17</f>
        <v>929365</v>
      </c>
      <c r="E20" s="30">
        <f t="shared" si="4"/>
        <v>846981</v>
      </c>
      <c r="F20" s="30">
        <v>356160</v>
      </c>
      <c r="G20" s="30">
        <v>2353</v>
      </c>
      <c r="H20" s="30">
        <v>488468</v>
      </c>
      <c r="I20" s="30">
        <v>1990831.1218109999</v>
      </c>
      <c r="J20" s="30">
        <v>929365</v>
      </c>
      <c r="K20" s="30">
        <f t="shared" si="5"/>
        <v>1061466.1218109999</v>
      </c>
      <c r="L20" s="30">
        <v>279200</v>
      </c>
      <c r="M20" s="30">
        <v>210970.471811</v>
      </c>
      <c r="N20" s="30">
        <v>571295.65</v>
      </c>
      <c r="O20" s="31">
        <f t="shared" si="6"/>
        <v>1.1207451261246402</v>
      </c>
      <c r="P20" s="31">
        <f>J20/D20</f>
        <v>1</v>
      </c>
      <c r="Q20" s="31">
        <f t="shared" si="7"/>
        <v>1.253234868091492</v>
      </c>
      <c r="R20" s="31">
        <f t="shared" si="9"/>
        <v>0.78391734052111406</v>
      </c>
      <c r="S20" s="31">
        <f t="shared" si="9"/>
        <v>89.660209014449634</v>
      </c>
      <c r="T20" s="31">
        <f>N20/H20</f>
        <v>1.1695661742427346</v>
      </c>
    </row>
    <row r="21" spans="1:21" s="7" customFormat="1" ht="32.25" customHeight="1" x14ac:dyDescent="0.2">
      <c r="A21" s="32">
        <v>8</v>
      </c>
      <c r="B21" s="33" t="s">
        <v>14</v>
      </c>
      <c r="C21" s="34">
        <f t="shared" si="3"/>
        <v>319335</v>
      </c>
      <c r="D21" s="34">
        <f>'[1]60-31'!E18</f>
        <v>301777</v>
      </c>
      <c r="E21" s="34">
        <f t="shared" si="4"/>
        <v>17558</v>
      </c>
      <c r="F21" s="34">
        <v>16820</v>
      </c>
      <c r="G21" s="34">
        <v>738</v>
      </c>
      <c r="H21" s="34">
        <v>0</v>
      </c>
      <c r="I21" s="34">
        <v>323812.06981000002</v>
      </c>
      <c r="J21" s="34">
        <v>301777</v>
      </c>
      <c r="K21" s="34">
        <f t="shared" si="5"/>
        <v>22035.069810000015</v>
      </c>
      <c r="L21" s="34">
        <v>16820</v>
      </c>
      <c r="M21" s="34">
        <v>4756.7698099999998</v>
      </c>
      <c r="N21" s="34">
        <v>458.3</v>
      </c>
      <c r="O21" s="35">
        <f t="shared" si="6"/>
        <v>1.0140199784239123</v>
      </c>
      <c r="P21" s="35">
        <f>J21/D21</f>
        <v>1</v>
      </c>
      <c r="Q21" s="35">
        <f t="shared" si="7"/>
        <v>1.254987459277823</v>
      </c>
      <c r="R21" s="35">
        <f t="shared" si="9"/>
        <v>1</v>
      </c>
      <c r="S21" s="35">
        <f t="shared" si="9"/>
        <v>6.4454875474254738</v>
      </c>
      <c r="T21" s="35"/>
    </row>
    <row r="22" spans="1:21" ht="12" hidden="1" customHeight="1" x14ac:dyDescent="0.25">
      <c r="A22" s="14"/>
      <c r="B22" s="15"/>
      <c r="C22" s="15"/>
      <c r="D22" s="16"/>
      <c r="E22" s="15"/>
      <c r="F22" s="16"/>
      <c r="G22" s="15"/>
      <c r="H22" s="16"/>
      <c r="I22" s="15"/>
      <c r="J22" s="15"/>
      <c r="K22" s="15"/>
      <c r="L22" s="16"/>
      <c r="M22" s="15"/>
      <c r="N22" s="16"/>
      <c r="O22" s="15"/>
      <c r="P22" s="15"/>
      <c r="Q22" s="15"/>
      <c r="R22" s="15"/>
      <c r="S22" s="15"/>
      <c r="T22" s="15"/>
    </row>
    <row r="24" spans="1:21" x14ac:dyDescent="0.25">
      <c r="I24" s="18"/>
    </row>
    <row r="25" spans="1:21" x14ac:dyDescent="0.25">
      <c r="E25" s="20"/>
      <c r="I25" s="21"/>
      <c r="K25" s="20"/>
      <c r="U25" s="19"/>
    </row>
    <row r="26" spans="1:21" x14ac:dyDescent="0.25">
      <c r="C26" s="20"/>
      <c r="I26" s="22"/>
      <c r="U26" s="19">
        <f>SUM(U24:U25)</f>
        <v>0</v>
      </c>
    </row>
    <row r="27" spans="1:21" x14ac:dyDescent="0.25">
      <c r="I27" s="22"/>
    </row>
  </sheetData>
  <mergeCells count="31">
    <mergeCell ref="L10:L11"/>
    <mergeCell ref="A5:T5"/>
    <mergeCell ref="A8:A11"/>
    <mergeCell ref="B8:B11"/>
    <mergeCell ref="C8:H8"/>
    <mergeCell ref="I8:N8"/>
    <mergeCell ref="O8:T8"/>
    <mergeCell ref="C9:C11"/>
    <mergeCell ref="D9:D11"/>
    <mergeCell ref="Q9:T9"/>
    <mergeCell ref="M10:M11"/>
    <mergeCell ref="N10:N11"/>
    <mergeCell ref="Q10:Q11"/>
    <mergeCell ref="R10:R11"/>
    <mergeCell ref="P9:P11"/>
    <mergeCell ref="J9:J11"/>
    <mergeCell ref="K10:K11"/>
    <mergeCell ref="A1:E1"/>
    <mergeCell ref="R1:T1"/>
    <mergeCell ref="A3:T3"/>
    <mergeCell ref="A4:T4"/>
    <mergeCell ref="E10:E11"/>
    <mergeCell ref="F10:F11"/>
    <mergeCell ref="G10:G11"/>
    <mergeCell ref="H10:H11"/>
    <mergeCell ref="I9:I11"/>
    <mergeCell ref="E9:H9"/>
    <mergeCell ref="K9:N9"/>
    <mergeCell ref="O9:O11"/>
    <mergeCell ref="S10:S11"/>
    <mergeCell ref="T10:T11"/>
  </mergeCells>
  <pageMargins left="0.65" right="0.27" top="0.46" bottom="0.44" header="0.3" footer="0.3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67</vt:lpstr>
    </vt:vector>
  </TitlesOfParts>
  <Company>Hungit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diuvth</dc:creator>
  <cp:lastModifiedBy>Huynh Minh Tam</cp:lastModifiedBy>
  <cp:lastPrinted>2023-12-14T03:30:15Z</cp:lastPrinted>
  <dcterms:created xsi:type="dcterms:W3CDTF">2017-12-11T08:26:25Z</dcterms:created>
  <dcterms:modified xsi:type="dcterms:W3CDTF">2023-12-25T08:50:08Z</dcterms:modified>
</cp:coreProperties>
</file>