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So Tai chinh\Bao cao\Cong khai ngan sach\So\"/>
    </mc:Choice>
  </mc:AlternateContent>
  <bookViews>
    <workbookView xWindow="120" yWindow="45" windowWidth="20055" windowHeight="9975"/>
  </bookViews>
  <sheets>
    <sheet name="Bao cao" sheetId="1" r:id="rId1"/>
  </sheets>
  <definedNames>
    <definedName name="_xlnm.Print_Titles" localSheetId="0">'Bao cao'!$8:$9</definedName>
  </definedNames>
  <calcPr calcId="162913"/>
</workbook>
</file>

<file path=xl/calcChain.xml><?xml version="1.0" encoding="utf-8"?>
<calcChain xmlns="http://schemas.openxmlformats.org/spreadsheetml/2006/main">
  <c r="G17" i="1" l="1"/>
  <c r="G12" i="1" s="1"/>
  <c r="F23" i="1"/>
  <c r="F25" i="1"/>
  <c r="F27" i="1"/>
  <c r="F28" i="1"/>
  <c r="E39" i="1"/>
  <c r="E36" i="1"/>
  <c r="C34" i="1"/>
  <c r="C33" i="1" s="1"/>
  <c r="E27" i="1"/>
  <c r="E28" i="1"/>
  <c r="E19" i="1"/>
  <c r="E22" i="1"/>
  <c r="E23" i="1"/>
  <c r="E18" i="1"/>
  <c r="D21" i="1"/>
  <c r="E21" i="1" s="1"/>
  <c r="D20" i="1"/>
  <c r="F20" i="1" s="1"/>
  <c r="E32" i="1"/>
  <c r="D31" i="1"/>
  <c r="E31" i="1" s="1"/>
  <c r="D15" i="1"/>
  <c r="E15" i="1" s="1"/>
  <c r="F18" i="1"/>
  <c r="E25" i="1"/>
  <c r="D33" i="1"/>
  <c r="C16" i="1"/>
  <c r="E16" i="1" s="1"/>
  <c r="C14" i="1"/>
  <c r="C13" i="1" s="1"/>
  <c r="C12" i="1" s="1"/>
  <c r="C17" i="1"/>
  <c r="C11" i="1" l="1"/>
  <c r="E33" i="1"/>
  <c r="F21" i="1"/>
  <c r="E20" i="1"/>
  <c r="D17" i="1"/>
  <c r="D14" i="1"/>
  <c r="E17" i="1" l="1"/>
  <c r="F17" i="1"/>
  <c r="D13" i="1"/>
  <c r="E14" i="1"/>
  <c r="E13" i="1" l="1"/>
  <c r="D12" i="1"/>
  <c r="F13" i="1"/>
  <c r="F12" i="1" l="1"/>
  <c r="E12" i="1"/>
  <c r="D11" i="1"/>
  <c r="F11" i="1" l="1"/>
  <c r="E11" i="1"/>
</calcChain>
</file>

<file path=xl/sharedStrings.xml><?xml version="1.0" encoding="utf-8"?>
<sst xmlns="http://schemas.openxmlformats.org/spreadsheetml/2006/main" count="49" uniqueCount="49">
  <si>
    <t xml:space="preserve">UBND TỈNH BÀ RỊA - VŨNG TÀU            </t>
  </si>
  <si>
    <t>Biểu số 7</t>
  </si>
  <si>
    <t>(Thông tư 61/2017/TT-BTC ngày 15/6/2017 của Bộ Tài chính)</t>
  </si>
  <si>
    <t>STT</t>
  </si>
  <si>
    <t xml:space="preserve">Nội dung </t>
  </si>
  <si>
    <t xml:space="preserve">Dự toán năm </t>
  </si>
  <si>
    <t>So sánh (%)</t>
  </si>
  <si>
    <t xml:space="preserve">Dự toán </t>
  </si>
  <si>
    <t>Cùng kỳ năm trước</t>
  </si>
  <si>
    <t>I</t>
  </si>
  <si>
    <t>Dự toán chi ngân sách nhà nước</t>
  </si>
  <si>
    <t>+ Kinh phí dự hội nghị và tiếp các đoàn đến làm việc theo ủy quyền của lãnh đạo Tỉnh có liên quan đến tài chính ngân sách</t>
  </si>
  <si>
    <t>+ Kinh phí hoạt động công tác Đảng</t>
  </si>
  <si>
    <t>Nguồn ngân sách nhà nước</t>
  </si>
  <si>
    <t>Chi quản lý hành chính</t>
  </si>
  <si>
    <t xml:space="preserve"> Kinh phí thực hiện chế độ tự chủ </t>
  </si>
  <si>
    <t xml:space="preserve">Quỹ lương và hoạt động </t>
  </si>
  <si>
    <t>Kinh phí được trích từ các khoản thu hồi phát hiện qua thanh tra</t>
  </si>
  <si>
    <t xml:space="preserve">Kinh phí không thực hiện chế độ tự chủ </t>
  </si>
  <si>
    <t xml:space="preserve">+ Kinh phí khoá sổ cuối năm và lập dự toán hàng năm </t>
  </si>
  <si>
    <t>+ Kinh phí trang phục thanh tra</t>
  </si>
  <si>
    <t>+ Chi phục vụ các kỳ họp Tỉnh Uỷ, HĐND, UBND tỉnh</t>
  </si>
  <si>
    <t xml:space="preserve">+ Kinh phí phục vụ công tác lập, chấp hành, quyết toán NS hàng năm và tổng hợp báo cáo tài chính của các doanh nghiệp nước ngoài trên địa bàn tỉnh </t>
  </si>
  <si>
    <t>+ Kinh phí thẩm định kế hoạch lựa chọn nhà thầu đối với các gói thầu mua sắm thường xuyên thuộc thẩm quyền phê duyệt của UBND tỉnh</t>
  </si>
  <si>
    <t>+ In biên lai mẫu biểu quản lý</t>
  </si>
  <si>
    <t>+ Chi thu thập, tổng hợp thông tin và thực hiện báo cáo giá thị trường; nhập cơ sở dữ liệu quốc gia về giá</t>
  </si>
  <si>
    <t>+ Kinh phí xây dựng phân cấp nguồn thu, nhiệm vụ chi và định mức phân bổ dự toán chi thường xuyên ngân sách địa phương năm 2021</t>
  </si>
  <si>
    <t>+ Kinh phí thẩm định bảng giá đất các dự án trên địa bàn tỉnh</t>
  </si>
  <si>
    <t>+ Kinh phí thuê tổ chức tư vấn thẩm định các dự án và hàng hóa đặc thù</t>
  </si>
  <si>
    <t>+ Kinh phí tổ chức hội thảo, tập huấn, hội nghị</t>
  </si>
  <si>
    <t xml:space="preserve">+ Kinh phí hoạt động Ban chỉ đạo và Tổ giúp việc Ban chỉ đạo 167 thực hiện sắp xếp lại, xử lý các cơ sở nhà, đất trên địa bàn tỉnh </t>
  </si>
  <si>
    <t xml:space="preserve">Chi đào tạo </t>
  </si>
  <si>
    <t xml:space="preserve">Chi sự nghiệp khoa học công nghệ </t>
  </si>
  <si>
    <t xml:space="preserve">- Chi công nghệ thông tin </t>
  </si>
  <si>
    <t xml:space="preserve">+ Chi thù lao, nhuận bút, biên tập tin bài cho trang thông tin điện tử </t>
  </si>
  <si>
    <t xml:space="preserve">+ Nâng cấp trang thông tin điện tử </t>
  </si>
  <si>
    <t xml:space="preserve">+ Mua sắm máy móc thiết bị </t>
  </si>
  <si>
    <t xml:space="preserve">+ Thiết bị tường lửa; xây dựng hệ thống tường lửa lắp tại phòng Tài chính kế hoạch </t>
  </si>
  <si>
    <t>+ Thuê kênh truyền số liệu dùng VNPT và Viettel tại 08 phòng TCKH huyện, thị xã, thành phố.</t>
  </si>
  <si>
    <t>+ Bảo trì phần mềm kế toán HCSN IMAS; bảo trì phần mềm kế toán xã KTXA</t>
  </si>
  <si>
    <t>+ Bảo trì phần mềm quản lý tài sản nhà nước QLTSNN</t>
  </si>
  <si>
    <t>- Kinh phí duy trì hệ thống quản lý chất lượng theo TCVN 9001:2015</t>
  </si>
  <si>
    <t>1.1</t>
  </si>
  <si>
    <t>1.2</t>
  </si>
  <si>
    <t>Tiết kiệm 10% thực hiện cài cách tiền lương và bổ sung lương lên mức 1.490.000đ</t>
  </si>
  <si>
    <t>ĐÁNH GIÁ THỰC HIỆN DỰ TOÁN THU - CHI NGÂN SÁCH QUÝ III NĂM 2020</t>
  </si>
  <si>
    <t>Ước thực hiện quý III/2020</t>
  </si>
  <si>
    <r>
      <t xml:space="preserve">              </t>
    </r>
    <r>
      <rPr>
        <b/>
        <sz val="11.5"/>
        <rFont val="Times New Roman"/>
        <family val="1"/>
      </rPr>
      <t xml:space="preserve"> SỞ TÀI CHÍNH </t>
    </r>
    <r>
      <rPr>
        <sz val="11.5"/>
        <rFont val="Times New Roman"/>
        <family val="1"/>
      </rPr>
      <t xml:space="preserve">                        </t>
    </r>
  </si>
  <si>
    <t>(Kèm theo Quyết định số:108/QĐ-STC ngày  15 /10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</si>
</sst>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sz val="11.5"/>
      <name val="Times New Roman"/>
      <family val="1"/>
    </font>
    <font>
      <b/>
      <sz val="11.5"/>
      <name val="Times New Roman"/>
      <family val="1"/>
    </font>
    <font>
      <b/>
      <i/>
      <sz val="11.5"/>
      <name val="Times New Roman"/>
      <family val="1"/>
    </font>
    <font>
      <sz val="11.5"/>
      <color theme="1"/>
      <name val="Times New Roman"/>
      <family val="1"/>
    </font>
    <font>
      <i/>
      <sz val="11.5"/>
      <name val="Times New Roman"/>
      <family val="1"/>
    </font>
    <font>
      <i/>
      <sz val="11.5"/>
      <color theme="1"/>
      <name val="Times New Roman"/>
      <family val="1"/>
    </font>
    <font>
      <b/>
      <sz val="11.5"/>
      <color theme="1"/>
      <name val="Times New Roman"/>
      <family val="1"/>
    </font>
    <font>
      <b/>
      <i/>
      <sz val="11.5"/>
      <color theme="1"/>
      <name val="Times New Roman"/>
      <family val="1"/>
    </font>
    <font>
      <sz val="11.5"/>
      <color rgb="FF000000"/>
      <name val="Times New Roman"/>
      <family val="1"/>
    </font>
  </fonts>
  <fills count="2">
    <fill>
      <patternFill patternType="none"/>
    </fill>
    <fill>
      <patternFill patternType="gray125"/>
    </fill>
  </fills>
  <borders count="11">
    <border>
      <left/>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 fillId="0" borderId="0" applyFont="0" applyFill="0" applyBorder="0" applyAlignment="0" applyProtection="0"/>
    <xf numFmtId="0" fontId="1" fillId="0" borderId="0"/>
  </cellStyleXfs>
  <cellXfs count="80">
    <xf numFmtId="0" fontId="0" fillId="0" borderId="0" xfId="0"/>
    <xf numFmtId="0" fontId="2" fillId="0" borderId="0" xfId="0" applyFont="1" applyFill="1"/>
    <xf numFmtId="0" fontId="2" fillId="0" borderId="0" xfId="0" applyFont="1" applyFill="1" applyAlignment="1">
      <alignment wrapText="1"/>
    </xf>
    <xf numFmtId="164" fontId="3" fillId="0" borderId="0" xfId="2" applyNumberFormat="1" applyFont="1" applyFill="1" applyAlignment="1">
      <alignment horizontal="center"/>
    </xf>
    <xf numFmtId="0" fontId="5" fillId="0" borderId="0" xfId="0" applyFont="1" applyFill="1"/>
    <xf numFmtId="164" fontId="6" fillId="0" borderId="0" xfId="2" applyNumberFormat="1" applyFont="1" applyFill="1" applyAlignment="1" applyProtection="1"/>
    <xf numFmtId="164" fontId="2" fillId="0" borderId="0" xfId="1" applyNumberFormat="1" applyFont="1" applyFill="1"/>
    <xf numFmtId="164" fontId="2" fillId="0" borderId="0" xfId="1" applyNumberFormat="1" applyFont="1" applyFill="1" applyAlignment="1"/>
    <xf numFmtId="3" fontId="2" fillId="0" borderId="0" xfId="1" applyNumberFormat="1" applyFont="1" applyFill="1"/>
    <xf numFmtId="0" fontId="7" fillId="0" borderId="0" xfId="0" applyFont="1" applyFill="1"/>
    <xf numFmtId="164" fontId="5" fillId="0" borderId="0" xfId="1" applyNumberFormat="1" applyFont="1" applyFill="1"/>
    <xf numFmtId="164" fontId="5" fillId="0" borderId="0" xfId="1" applyNumberFormat="1" applyFont="1" applyFill="1" applyAlignment="1"/>
    <xf numFmtId="0" fontId="8" fillId="0" borderId="0" xfId="0" applyFont="1" applyFill="1" applyAlignment="1">
      <alignment horizontal="center"/>
    </xf>
    <xf numFmtId="164" fontId="8" fillId="0" borderId="7" xfId="1" applyNumberFormat="1" applyFont="1" applyFill="1" applyBorder="1" applyAlignment="1">
      <alignment vertical="center" wrapText="1"/>
    </xf>
    <xf numFmtId="0" fontId="8" fillId="0" borderId="7" xfId="0" applyFont="1" applyFill="1" applyBorder="1" applyAlignment="1">
      <alignment horizontal="center" vertical="center" wrapText="1"/>
    </xf>
    <xf numFmtId="0" fontId="8" fillId="0" borderId="2" xfId="0" applyFont="1" applyFill="1" applyBorder="1" applyAlignment="1">
      <alignment horizontal="center"/>
    </xf>
    <xf numFmtId="0" fontId="3" fillId="0" borderId="1" xfId="0" applyFont="1" applyFill="1" applyBorder="1" applyAlignment="1" applyProtection="1">
      <alignment wrapText="1"/>
    </xf>
    <xf numFmtId="164" fontId="6" fillId="0" borderId="2" xfId="1" applyNumberFormat="1" applyFont="1" applyFill="1" applyBorder="1" applyProtection="1"/>
    <xf numFmtId="164" fontId="8" fillId="0" borderId="2" xfId="1" applyNumberFormat="1" applyFont="1" applyFill="1" applyBorder="1" applyAlignment="1">
      <alignment horizontal="left"/>
    </xf>
    <xf numFmtId="164" fontId="8" fillId="0" borderId="2" xfId="1" applyNumberFormat="1" applyFont="1" applyFill="1" applyBorder="1" applyAlignment="1"/>
    <xf numFmtId="0" fontId="8" fillId="0" borderId="2" xfId="0" applyFont="1" applyFill="1" applyBorder="1"/>
    <xf numFmtId="0" fontId="8" fillId="0" borderId="0" xfId="0" applyFont="1" applyFill="1"/>
    <xf numFmtId="0" fontId="3" fillId="0" borderId="3" xfId="0" applyFont="1" applyFill="1" applyBorder="1" applyAlignment="1" applyProtection="1">
      <alignment horizontal="center"/>
    </xf>
    <xf numFmtId="0" fontId="3" fillId="0" borderId="4" xfId="0" applyFont="1" applyFill="1" applyBorder="1" applyAlignment="1" applyProtection="1">
      <alignment wrapText="1"/>
    </xf>
    <xf numFmtId="164" fontId="3" fillId="0" borderId="3" xfId="1" applyNumberFormat="1" applyFont="1" applyFill="1" applyBorder="1" applyAlignment="1" applyProtection="1">
      <alignment horizontal="left"/>
    </xf>
    <xf numFmtId="164" fontId="8" fillId="0" borderId="3" xfId="1" applyNumberFormat="1" applyFont="1" applyFill="1" applyBorder="1" applyAlignment="1">
      <alignment horizontal="left"/>
    </xf>
    <xf numFmtId="10" fontId="8" fillId="0" borderId="3" xfId="1" applyNumberFormat="1" applyFont="1" applyFill="1" applyBorder="1" applyAlignment="1">
      <alignment wrapText="1"/>
    </xf>
    <xf numFmtId="10" fontId="8" fillId="0" borderId="3" xfId="0" applyNumberFormat="1" applyFont="1" applyFill="1" applyBorder="1" applyAlignment="1">
      <alignment horizontal="right" wrapText="1"/>
    </xf>
    <xf numFmtId="164" fontId="8" fillId="0" borderId="0" xfId="0" applyNumberFormat="1" applyFont="1" applyFill="1"/>
    <xf numFmtId="0" fontId="6" fillId="0" borderId="3" xfId="0" applyFont="1" applyFill="1" applyBorder="1" applyAlignment="1" applyProtection="1">
      <alignment horizontal="center"/>
    </xf>
    <xf numFmtId="0" fontId="6" fillId="0" borderId="4" xfId="0" applyFont="1" applyFill="1" applyBorder="1" applyAlignment="1" applyProtection="1">
      <alignment wrapText="1"/>
    </xf>
    <xf numFmtId="164" fontId="6" fillId="0" borderId="3" xfId="1" applyNumberFormat="1" applyFont="1" applyFill="1" applyBorder="1" applyAlignment="1" applyProtection="1">
      <alignment horizontal="left"/>
    </xf>
    <xf numFmtId="164" fontId="7" fillId="0" borderId="3" xfId="1" applyNumberFormat="1" applyFont="1" applyFill="1" applyBorder="1" applyAlignment="1">
      <alignment horizontal="left" wrapText="1"/>
    </xf>
    <xf numFmtId="10" fontId="7" fillId="0" borderId="3" xfId="1" applyNumberFormat="1" applyFont="1" applyFill="1" applyBorder="1" applyAlignment="1">
      <alignment wrapText="1"/>
    </xf>
    <xf numFmtId="10" fontId="7" fillId="0" borderId="3" xfId="0" applyNumberFormat="1" applyFont="1" applyFill="1" applyBorder="1" applyAlignment="1">
      <alignment horizontal="right" wrapText="1"/>
    </xf>
    <xf numFmtId="0" fontId="9" fillId="0" borderId="0" xfId="0" applyFont="1" applyFill="1"/>
    <xf numFmtId="164" fontId="9" fillId="0" borderId="0" xfId="0" applyNumberFormat="1" applyFont="1" applyFill="1"/>
    <xf numFmtId="0" fontId="2" fillId="0" borderId="3" xfId="0" applyFont="1" applyFill="1" applyBorder="1" applyAlignment="1" applyProtection="1">
      <alignment horizontal="center"/>
    </xf>
    <xf numFmtId="0" fontId="2" fillId="0" borderId="4" xfId="0" applyFont="1" applyFill="1" applyBorder="1" applyAlignment="1" applyProtection="1">
      <alignment wrapText="1"/>
    </xf>
    <xf numFmtId="164" fontId="2" fillId="0" borderId="3" xfId="1" applyNumberFormat="1" applyFont="1" applyFill="1" applyBorder="1" applyAlignment="1" applyProtection="1">
      <alignment horizontal="left"/>
    </xf>
    <xf numFmtId="164" fontId="5" fillId="0" borderId="3" xfId="1" applyNumberFormat="1" applyFont="1" applyFill="1" applyBorder="1" applyAlignment="1">
      <alignment horizontal="left" wrapText="1"/>
    </xf>
    <xf numFmtId="10" fontId="5" fillId="0" borderId="3" xfId="1" applyNumberFormat="1" applyFont="1" applyFill="1" applyBorder="1" applyAlignment="1">
      <alignment wrapText="1"/>
    </xf>
    <xf numFmtId="10" fontId="5" fillId="0" borderId="3" xfId="0" applyNumberFormat="1" applyFont="1" applyFill="1" applyBorder="1" applyAlignment="1">
      <alignment horizontal="right" wrapText="1"/>
    </xf>
    <xf numFmtId="164" fontId="8" fillId="0" borderId="0" xfId="1" applyNumberFormat="1" applyFont="1" applyFill="1"/>
    <xf numFmtId="0" fontId="2" fillId="0" borderId="4" xfId="0" applyFont="1" applyFill="1" applyBorder="1" applyAlignment="1" applyProtection="1">
      <alignment horizontal="left" wrapText="1"/>
    </xf>
    <xf numFmtId="10" fontId="5" fillId="0" borderId="3" xfId="0" applyNumberFormat="1" applyFont="1" applyFill="1" applyBorder="1" applyAlignment="1">
      <alignment horizontal="right" vertical="center" wrapText="1"/>
    </xf>
    <xf numFmtId="164" fontId="7" fillId="0" borderId="3" xfId="1" applyNumberFormat="1" applyFont="1" applyFill="1" applyBorder="1" applyAlignment="1">
      <alignment horizontal="left" vertical="center" wrapText="1"/>
    </xf>
    <xf numFmtId="10" fontId="7" fillId="0" borderId="3" xfId="1" applyNumberFormat="1" applyFont="1" applyFill="1" applyBorder="1" applyAlignment="1">
      <alignment vertical="center" wrapText="1"/>
    </xf>
    <xf numFmtId="10" fontId="7" fillId="0" borderId="3" xfId="0" applyNumberFormat="1" applyFont="1" applyFill="1" applyBorder="1" applyAlignment="1">
      <alignment horizontal="right" vertical="center" wrapText="1"/>
    </xf>
    <xf numFmtId="164" fontId="7" fillId="0" borderId="0" xfId="0" applyNumberFormat="1" applyFont="1" applyFill="1"/>
    <xf numFmtId="164" fontId="10" fillId="0" borderId="4" xfId="0" quotePrefix="1" applyNumberFormat="1" applyFont="1" applyFill="1" applyBorder="1" applyAlignment="1">
      <alignment vertical="center" wrapText="1"/>
    </xf>
    <xf numFmtId="164" fontId="10" fillId="0" borderId="3" xfId="1" applyNumberFormat="1" applyFont="1" applyFill="1" applyBorder="1" applyAlignment="1">
      <alignment horizontal="left" vertical="center" wrapText="1"/>
    </xf>
    <xf numFmtId="164" fontId="5" fillId="0" borderId="3" xfId="1" applyNumberFormat="1" applyFont="1" applyFill="1" applyBorder="1" applyAlignment="1">
      <alignment horizontal="left" vertical="center" wrapText="1"/>
    </xf>
    <xf numFmtId="10" fontId="5" fillId="0" borderId="3" xfId="1" applyNumberFormat="1" applyFont="1" applyFill="1" applyBorder="1" applyAlignment="1">
      <alignment vertical="center" wrapText="1"/>
    </xf>
    <xf numFmtId="164" fontId="2" fillId="0" borderId="3" xfId="1" applyNumberFormat="1" applyFont="1" applyFill="1" applyBorder="1" applyAlignment="1">
      <alignment horizontal="left" vertical="center" wrapText="1"/>
    </xf>
    <xf numFmtId="164" fontId="5" fillId="0" borderId="0" xfId="0" applyNumberFormat="1" applyFont="1" applyFill="1"/>
    <xf numFmtId="10" fontId="8" fillId="0" borderId="3" xfId="1" applyNumberFormat="1" applyFont="1" applyFill="1" applyBorder="1" applyAlignment="1">
      <alignment vertical="center" wrapText="1"/>
    </xf>
    <xf numFmtId="164" fontId="8" fillId="0" borderId="3" xfId="1" applyNumberFormat="1" applyFont="1" applyFill="1" applyBorder="1" applyAlignment="1">
      <alignment horizontal="left" vertical="center" wrapText="1"/>
    </xf>
    <xf numFmtId="10" fontId="8" fillId="0" borderId="3" xfId="0" applyNumberFormat="1" applyFont="1" applyFill="1" applyBorder="1" applyAlignment="1">
      <alignment horizontal="right" vertical="center" wrapText="1"/>
    </xf>
    <xf numFmtId="164" fontId="8" fillId="0" borderId="3" xfId="1" applyNumberFormat="1" applyFont="1" applyFill="1" applyBorder="1" applyAlignment="1">
      <alignment horizontal="left" wrapText="1"/>
    </xf>
    <xf numFmtId="164" fontId="3" fillId="0" borderId="3" xfId="1" applyNumberFormat="1" applyFont="1" applyFill="1" applyBorder="1" applyAlignment="1">
      <alignment horizontal="center" vertical="center" wrapText="1"/>
    </xf>
    <xf numFmtId="0" fontId="2" fillId="0" borderId="4" xfId="0" quotePrefix="1" applyFont="1" applyFill="1" applyBorder="1" applyAlignment="1" applyProtection="1">
      <alignment wrapText="1"/>
    </xf>
    <xf numFmtId="0" fontId="2" fillId="0" borderId="3" xfId="0" applyFont="1" applyFill="1" applyBorder="1" applyProtection="1"/>
    <xf numFmtId="164" fontId="2" fillId="0" borderId="3" xfId="1" applyNumberFormat="1" applyFont="1" applyFill="1" applyBorder="1" applyAlignment="1" applyProtection="1">
      <alignment vertical="center"/>
    </xf>
    <xf numFmtId="0" fontId="2" fillId="0" borderId="5" xfId="0" applyFont="1" applyFill="1" applyBorder="1" applyProtection="1"/>
    <xf numFmtId="0" fontId="2" fillId="0" borderId="6" xfId="0" quotePrefix="1" applyFont="1" applyFill="1" applyBorder="1" applyAlignment="1" applyProtection="1">
      <alignment wrapText="1"/>
    </xf>
    <xf numFmtId="164" fontId="2" fillId="0" borderId="5" xfId="1" applyNumberFormat="1" applyFont="1" applyFill="1" applyBorder="1" applyAlignment="1" applyProtection="1">
      <alignment vertical="center"/>
    </xf>
    <xf numFmtId="164" fontId="5" fillId="0" borderId="5" xfId="1" applyNumberFormat="1" applyFont="1" applyFill="1" applyBorder="1" applyAlignment="1">
      <alignment horizontal="left" vertical="center" wrapText="1"/>
    </xf>
    <xf numFmtId="10" fontId="5" fillId="0" borderId="5" xfId="1" applyNumberFormat="1" applyFont="1" applyFill="1" applyBorder="1" applyAlignment="1">
      <alignment vertical="center" wrapText="1"/>
    </xf>
    <xf numFmtId="10" fontId="5" fillId="0" borderId="5" xfId="0" applyNumberFormat="1" applyFont="1" applyFill="1" applyBorder="1" applyAlignment="1">
      <alignment horizontal="right" vertical="center" wrapText="1"/>
    </xf>
    <xf numFmtId="0" fontId="7" fillId="0" borderId="0" xfId="0" applyFont="1" applyFill="1" applyAlignment="1">
      <alignment horizontal="center"/>
    </xf>
    <xf numFmtId="0" fontId="4" fillId="0" borderId="0" xfId="3" applyFont="1" applyFill="1" applyAlignment="1" applyProtection="1"/>
    <xf numFmtId="0" fontId="3" fillId="0" borderId="0" xfId="0" applyFont="1" applyFill="1" applyAlignment="1">
      <alignment horizontal="center"/>
    </xf>
    <xf numFmtId="0" fontId="7" fillId="0" borderId="0" xfId="0" applyFont="1" applyFill="1" applyAlignment="1">
      <alignment horizontal="center"/>
    </xf>
    <xf numFmtId="0" fontId="8" fillId="0" borderId="7" xfId="0" applyFont="1" applyFill="1" applyBorder="1" applyAlignment="1">
      <alignment horizontal="center" vertical="center" wrapText="1"/>
    </xf>
    <xf numFmtId="0" fontId="8" fillId="0" borderId="10" xfId="0" applyFont="1" applyFill="1" applyBorder="1" applyAlignment="1">
      <alignment horizontal="center" vertical="center" wrapText="1"/>
    </xf>
    <xf numFmtId="164" fontId="8" fillId="0" borderId="7" xfId="1" applyNumberFormat="1" applyFont="1" applyFill="1" applyBorder="1" applyAlignment="1">
      <alignment horizontal="center" vertical="center" wrapText="1"/>
    </xf>
    <xf numFmtId="164" fontId="8" fillId="0" borderId="10" xfId="1" applyNumberFormat="1" applyFont="1" applyFill="1" applyBorder="1" applyAlignment="1">
      <alignment horizontal="center" vertical="center" wrapText="1"/>
    </xf>
    <xf numFmtId="164" fontId="8" fillId="0" borderId="8" xfId="1" applyNumberFormat="1" applyFont="1" applyFill="1" applyBorder="1" applyAlignment="1">
      <alignment horizontal="center" vertical="center" wrapText="1"/>
    </xf>
    <xf numFmtId="164" fontId="8" fillId="0" borderId="9" xfId="1" applyNumberFormat="1" applyFont="1" applyFill="1" applyBorder="1" applyAlignment="1">
      <alignment horizontal="center" vertical="center" wrapText="1"/>
    </xf>
  </cellXfs>
  <cellStyles count="4">
    <cellStyle name="Comma" xfId="1" builtinId="3"/>
    <cellStyle name="Comma 2" xfId="2"/>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workbookViewId="0">
      <selection activeCell="B14" sqref="B14"/>
    </sheetView>
  </sheetViews>
  <sheetFormatPr defaultRowHeight="15" x14ac:dyDescent="0.25"/>
  <cols>
    <col min="1" max="1" width="5.140625" style="4" customWidth="1"/>
    <col min="2" max="2" width="39.42578125" style="4" customWidth="1"/>
    <col min="3" max="3" width="17.5703125" style="10" customWidth="1"/>
    <col min="4" max="4" width="16.7109375" style="10" customWidth="1"/>
    <col min="5" max="5" width="10.7109375" style="11" customWidth="1"/>
    <col min="6" max="6" width="10.5703125" style="4" customWidth="1"/>
    <col min="7" max="7" width="17.7109375" style="4" hidden="1" customWidth="1"/>
    <col min="8" max="8" width="9.42578125" style="4" customWidth="1"/>
    <col min="9" max="9" width="20.85546875" style="4" customWidth="1"/>
    <col min="10" max="16384" width="9.140625" style="4"/>
  </cols>
  <sheetData>
    <row r="1" spans="1:9" x14ac:dyDescent="0.25">
      <c r="A1" s="1"/>
      <c r="B1" s="2" t="s">
        <v>0</v>
      </c>
      <c r="C1" s="3"/>
      <c r="D1" s="71" t="s">
        <v>1</v>
      </c>
      <c r="E1" s="71"/>
      <c r="F1" s="3"/>
    </row>
    <row r="2" spans="1:9" x14ac:dyDescent="0.25">
      <c r="A2" s="1"/>
      <c r="B2" s="2" t="s">
        <v>47</v>
      </c>
      <c r="C2" s="5" t="s">
        <v>2</v>
      </c>
      <c r="D2" s="5"/>
      <c r="E2" s="5"/>
      <c r="F2" s="5"/>
    </row>
    <row r="3" spans="1:9" x14ac:dyDescent="0.25">
      <c r="A3" s="1"/>
      <c r="B3" s="2"/>
      <c r="C3" s="6"/>
      <c r="D3" s="6"/>
      <c r="E3" s="7"/>
      <c r="F3" s="8"/>
    </row>
    <row r="4" spans="1:9" x14ac:dyDescent="0.25">
      <c r="A4" s="1"/>
      <c r="B4" s="72" t="s">
        <v>45</v>
      </c>
      <c r="C4" s="72"/>
      <c r="D4" s="72"/>
      <c r="E4" s="72"/>
      <c r="F4" s="72"/>
    </row>
    <row r="5" spans="1:9" s="9" customFormat="1" x14ac:dyDescent="0.25">
      <c r="A5" s="73" t="s">
        <v>48</v>
      </c>
      <c r="B5" s="73"/>
      <c r="C5" s="73"/>
      <c r="D5" s="73"/>
      <c r="E5" s="73"/>
      <c r="F5" s="73"/>
    </row>
    <row r="6" spans="1:9" s="9" customFormat="1" x14ac:dyDescent="0.25">
      <c r="A6" s="70"/>
      <c r="B6" s="70"/>
      <c r="C6" s="70"/>
      <c r="D6" s="70"/>
      <c r="E6" s="70"/>
      <c r="F6" s="70"/>
    </row>
    <row r="8" spans="1:9" s="12" customFormat="1" ht="14.25" x14ac:dyDescent="0.2">
      <c r="A8" s="74" t="s">
        <v>3</v>
      </c>
      <c r="B8" s="74" t="s">
        <v>4</v>
      </c>
      <c r="C8" s="76" t="s">
        <v>5</v>
      </c>
      <c r="D8" s="76" t="s">
        <v>46</v>
      </c>
      <c r="E8" s="78" t="s">
        <v>6</v>
      </c>
      <c r="F8" s="79"/>
    </row>
    <row r="9" spans="1:9" s="12" customFormat="1" ht="47.25" customHeight="1" x14ac:dyDescent="0.2">
      <c r="A9" s="75"/>
      <c r="B9" s="75"/>
      <c r="C9" s="77"/>
      <c r="D9" s="77"/>
      <c r="E9" s="13" t="s">
        <v>7</v>
      </c>
      <c r="F9" s="14" t="s">
        <v>8</v>
      </c>
    </row>
    <row r="10" spans="1:9" s="21" customFormat="1" x14ac:dyDescent="0.25">
      <c r="A10" s="15"/>
      <c r="B10" s="16" t="s">
        <v>10</v>
      </c>
      <c r="C10" s="17"/>
      <c r="D10" s="18"/>
      <c r="E10" s="19"/>
      <c r="F10" s="20"/>
    </row>
    <row r="11" spans="1:9" s="21" customFormat="1" ht="14.25" x14ac:dyDescent="0.2">
      <c r="A11" s="22" t="s">
        <v>9</v>
      </c>
      <c r="B11" s="23" t="s">
        <v>13</v>
      </c>
      <c r="C11" s="24">
        <f>C12+C32+C33</f>
        <v>20414000000</v>
      </c>
      <c r="D11" s="25">
        <f>D12+D32+D33</f>
        <v>10340125425</v>
      </c>
      <c r="E11" s="26">
        <f t="shared" ref="E11:E23" si="0">D11/C11</f>
        <v>0.50652128073870872</v>
      </c>
      <c r="F11" s="27">
        <f>D11/G12</f>
        <v>1.1073465824347581</v>
      </c>
    </row>
    <row r="12" spans="1:9" s="21" customFormat="1" ht="14.25" x14ac:dyDescent="0.2">
      <c r="A12" s="22">
        <v>1</v>
      </c>
      <c r="B12" s="23" t="s">
        <v>14</v>
      </c>
      <c r="C12" s="24">
        <f>C13+C17</f>
        <v>16412000000</v>
      </c>
      <c r="D12" s="25">
        <f>D13+D17</f>
        <v>9953449425</v>
      </c>
      <c r="E12" s="26">
        <f t="shared" si="0"/>
        <v>0.60647388648549838</v>
      </c>
      <c r="F12" s="27">
        <f>D12/G12</f>
        <v>1.0659366062971098</v>
      </c>
      <c r="G12" s="28">
        <f>G13+G17</f>
        <v>9337749887</v>
      </c>
    </row>
    <row r="13" spans="1:9" s="35" customFormat="1" x14ac:dyDescent="0.25">
      <c r="A13" s="29" t="s">
        <v>42</v>
      </c>
      <c r="B13" s="30" t="s">
        <v>15</v>
      </c>
      <c r="C13" s="31">
        <f>SUM(C14:C16)</f>
        <v>12521000000</v>
      </c>
      <c r="D13" s="32">
        <f>SUM(D14:D16)</f>
        <v>8402624650</v>
      </c>
      <c r="E13" s="33">
        <f t="shared" si="0"/>
        <v>0.67108255331043842</v>
      </c>
      <c r="F13" s="34">
        <f>D13/G13</f>
        <v>1.0849333788558644</v>
      </c>
      <c r="G13" s="32">
        <v>7744830064</v>
      </c>
      <c r="I13" s="36"/>
    </row>
    <row r="14" spans="1:9" s="21" customFormat="1" x14ac:dyDescent="0.25">
      <c r="A14" s="37"/>
      <c r="B14" s="38" t="s">
        <v>16</v>
      </c>
      <c r="C14" s="39">
        <f>9913000000+1100000000</f>
        <v>11013000000</v>
      </c>
      <c r="D14" s="40">
        <f>8012073154-D15</f>
        <v>7702754654</v>
      </c>
      <c r="E14" s="41">
        <f t="shared" si="0"/>
        <v>0.69942383129029329</v>
      </c>
      <c r="F14" s="42"/>
      <c r="G14" s="40"/>
    </row>
    <row r="15" spans="1:9" s="21" customFormat="1" ht="30" x14ac:dyDescent="0.25">
      <c r="A15" s="37"/>
      <c r="B15" s="38" t="s">
        <v>17</v>
      </c>
      <c r="C15" s="39">
        <v>348000000</v>
      </c>
      <c r="D15" s="40">
        <f>178794500+130524000</f>
        <v>309318500</v>
      </c>
      <c r="E15" s="41">
        <f t="shared" si="0"/>
        <v>0.88884626436781611</v>
      </c>
      <c r="F15" s="42"/>
      <c r="G15" s="43"/>
    </row>
    <row r="16" spans="1:9" s="21" customFormat="1" ht="30" x14ac:dyDescent="0.25">
      <c r="A16" s="37"/>
      <c r="B16" s="44" t="s">
        <v>44</v>
      </c>
      <c r="C16" s="39">
        <f>518000000+642000000</f>
        <v>1160000000</v>
      </c>
      <c r="D16" s="39">
        <v>390551496</v>
      </c>
      <c r="E16" s="41">
        <f t="shared" si="0"/>
        <v>0.33668232413793103</v>
      </c>
      <c r="F16" s="45"/>
    </row>
    <row r="17" spans="1:9" s="9" customFormat="1" x14ac:dyDescent="0.25">
      <c r="A17" s="29" t="s">
        <v>43</v>
      </c>
      <c r="B17" s="30" t="s">
        <v>18</v>
      </c>
      <c r="C17" s="31">
        <f>SUM(C18:C31)</f>
        <v>3891000000</v>
      </c>
      <c r="D17" s="46">
        <f>SUM(D18:D31)</f>
        <v>1550824775</v>
      </c>
      <c r="E17" s="47">
        <f t="shared" si="0"/>
        <v>0.39856714854793113</v>
      </c>
      <c r="F17" s="48">
        <f>D17/G17</f>
        <v>0.97357365550218278</v>
      </c>
      <c r="G17" s="49">
        <f>SUM(G18:G31)</f>
        <v>1592919823</v>
      </c>
    </row>
    <row r="18" spans="1:9" ht="32.25" customHeight="1" x14ac:dyDescent="0.25">
      <c r="A18" s="37"/>
      <c r="B18" s="50" t="s">
        <v>19</v>
      </c>
      <c r="C18" s="51">
        <v>200000000</v>
      </c>
      <c r="D18" s="52">
        <v>77000000</v>
      </c>
      <c r="E18" s="53">
        <f t="shared" si="0"/>
        <v>0.38500000000000001</v>
      </c>
      <c r="F18" s="45">
        <f>D18/G18</f>
        <v>1.0266666666666666</v>
      </c>
      <c r="G18" s="40">
        <v>75000000</v>
      </c>
    </row>
    <row r="19" spans="1:9" x14ac:dyDescent="0.25">
      <c r="A19" s="29"/>
      <c r="B19" s="50" t="s">
        <v>20</v>
      </c>
      <c r="C19" s="51">
        <v>50000000</v>
      </c>
      <c r="D19" s="52">
        <v>21036000</v>
      </c>
      <c r="E19" s="53">
        <f t="shared" si="0"/>
        <v>0.42071999999999998</v>
      </c>
      <c r="F19" s="45"/>
      <c r="G19" s="40"/>
    </row>
    <row r="20" spans="1:9" ht="45" x14ac:dyDescent="0.25">
      <c r="A20" s="29"/>
      <c r="B20" s="50" t="s">
        <v>11</v>
      </c>
      <c r="C20" s="51">
        <v>900000000</v>
      </c>
      <c r="D20" s="54">
        <f>347495291+138948000</f>
        <v>486443291</v>
      </c>
      <c r="E20" s="53">
        <f t="shared" si="0"/>
        <v>0.54049254555555559</v>
      </c>
      <c r="F20" s="45">
        <f t="shared" ref="F20:F28" si="1">D20/G20</f>
        <v>0.57565005748834708</v>
      </c>
      <c r="G20" s="40">
        <v>845032993</v>
      </c>
      <c r="I20" s="55"/>
    </row>
    <row r="21" spans="1:9" ht="30" x14ac:dyDescent="0.25">
      <c r="A21" s="29"/>
      <c r="B21" s="50" t="s">
        <v>21</v>
      </c>
      <c r="C21" s="51">
        <v>500000000</v>
      </c>
      <c r="D21" s="54">
        <f>170178000+248315147</f>
        <v>418493147</v>
      </c>
      <c r="E21" s="53">
        <f t="shared" si="0"/>
        <v>0.83698629400000002</v>
      </c>
      <c r="F21" s="45">
        <f t="shared" si="1"/>
        <v>1.0698037738131418</v>
      </c>
      <c r="G21" s="40">
        <v>391186830</v>
      </c>
      <c r="I21" s="10"/>
    </row>
    <row r="22" spans="1:9" ht="60" x14ac:dyDescent="0.25">
      <c r="A22" s="37"/>
      <c r="B22" s="50" t="s">
        <v>22</v>
      </c>
      <c r="C22" s="51">
        <v>150000000</v>
      </c>
      <c r="D22" s="52">
        <v>142504337</v>
      </c>
      <c r="E22" s="53">
        <f t="shared" si="0"/>
        <v>0.95002891333333328</v>
      </c>
      <c r="F22" s="45"/>
      <c r="G22" s="40"/>
    </row>
    <row r="23" spans="1:9" s="21" customFormat="1" ht="60" x14ac:dyDescent="0.25">
      <c r="A23" s="37"/>
      <c r="B23" s="50" t="s">
        <v>23</v>
      </c>
      <c r="C23" s="51">
        <v>200000000</v>
      </c>
      <c r="D23" s="52">
        <v>32500000</v>
      </c>
      <c r="E23" s="53">
        <f t="shared" si="0"/>
        <v>0.16250000000000001</v>
      </c>
      <c r="F23" s="45">
        <f t="shared" si="1"/>
        <v>0.59742647058823528</v>
      </c>
      <c r="G23" s="40">
        <v>54400000</v>
      </c>
      <c r="H23" s="28"/>
    </row>
    <row r="24" spans="1:9" x14ac:dyDescent="0.25">
      <c r="A24" s="22"/>
      <c r="B24" s="50" t="s">
        <v>24</v>
      </c>
      <c r="C24" s="51">
        <v>100000000</v>
      </c>
      <c r="D24" s="52"/>
      <c r="E24" s="53"/>
      <c r="F24" s="45"/>
      <c r="G24" s="40"/>
      <c r="H24" s="55"/>
    </row>
    <row r="25" spans="1:9" ht="45" x14ac:dyDescent="0.25">
      <c r="A25" s="37"/>
      <c r="B25" s="50" t="s">
        <v>25</v>
      </c>
      <c r="C25" s="51">
        <v>53000000</v>
      </c>
      <c r="D25" s="52">
        <v>9000000</v>
      </c>
      <c r="E25" s="53">
        <f>D25/C25</f>
        <v>0.16981132075471697</v>
      </c>
      <c r="F25" s="45">
        <f t="shared" si="1"/>
        <v>0.17307692307692307</v>
      </c>
      <c r="G25" s="40">
        <v>52000000</v>
      </c>
      <c r="H25" s="10"/>
    </row>
    <row r="26" spans="1:9" ht="60" x14ac:dyDescent="0.25">
      <c r="A26" s="37"/>
      <c r="B26" s="50" t="s">
        <v>26</v>
      </c>
      <c r="C26" s="51">
        <v>300000000</v>
      </c>
      <c r="D26" s="52"/>
      <c r="E26" s="53"/>
      <c r="F26" s="45"/>
      <c r="G26" s="40"/>
      <c r="H26" s="55"/>
    </row>
    <row r="27" spans="1:9" ht="30" x14ac:dyDescent="0.25">
      <c r="A27" s="37"/>
      <c r="B27" s="50" t="s">
        <v>27</v>
      </c>
      <c r="C27" s="51">
        <v>276000000</v>
      </c>
      <c r="D27" s="52">
        <v>162700000</v>
      </c>
      <c r="E27" s="53">
        <f>D27/C27</f>
        <v>0.58949275362318843</v>
      </c>
      <c r="F27" s="45">
        <f t="shared" si="1"/>
        <v>1.2486569455103607</v>
      </c>
      <c r="G27" s="40">
        <v>130300000</v>
      </c>
    </row>
    <row r="28" spans="1:9" ht="30" x14ac:dyDescent="0.25">
      <c r="A28" s="22"/>
      <c r="B28" s="50" t="s">
        <v>28</v>
      </c>
      <c r="C28" s="51">
        <v>400000000</v>
      </c>
      <c r="D28" s="52">
        <v>165000000</v>
      </c>
      <c r="E28" s="53">
        <f>D28/C28</f>
        <v>0.41249999999999998</v>
      </c>
      <c r="F28" s="45">
        <f t="shared" si="1"/>
        <v>3.6666666666666665</v>
      </c>
      <c r="G28" s="40">
        <v>45000000</v>
      </c>
    </row>
    <row r="29" spans="1:9" ht="30" x14ac:dyDescent="0.25">
      <c r="A29" s="22"/>
      <c r="B29" s="50" t="s">
        <v>29</v>
      </c>
      <c r="C29" s="51">
        <v>260000000</v>
      </c>
      <c r="D29" s="54"/>
      <c r="E29" s="56"/>
      <c r="F29" s="45"/>
      <c r="G29" s="40"/>
    </row>
    <row r="30" spans="1:9" ht="60" x14ac:dyDescent="0.25">
      <c r="A30" s="22"/>
      <c r="B30" s="50" t="s">
        <v>30</v>
      </c>
      <c r="C30" s="51">
        <v>415000000</v>
      </c>
      <c r="D30" s="52"/>
      <c r="E30" s="56"/>
      <c r="F30" s="45"/>
      <c r="G30" s="40"/>
    </row>
    <row r="31" spans="1:9" x14ac:dyDescent="0.25">
      <c r="A31" s="37"/>
      <c r="B31" s="50" t="s">
        <v>12</v>
      </c>
      <c r="C31" s="51">
        <v>87000000</v>
      </c>
      <c r="D31" s="52">
        <f>21844000+14304000</f>
        <v>36148000</v>
      </c>
      <c r="E31" s="53">
        <f>D31/C31</f>
        <v>0.41549425287356323</v>
      </c>
      <c r="F31" s="45"/>
      <c r="G31" s="40">
        <v>0</v>
      </c>
    </row>
    <row r="32" spans="1:9" s="21" customFormat="1" ht="14.25" x14ac:dyDescent="0.2">
      <c r="A32" s="22">
        <v>2</v>
      </c>
      <c r="B32" s="23" t="s">
        <v>31</v>
      </c>
      <c r="C32" s="24">
        <v>563000000</v>
      </c>
      <c r="D32" s="57">
        <v>53156000</v>
      </c>
      <c r="E32" s="56">
        <f>D32/C32</f>
        <v>9.4415630550621674E-2</v>
      </c>
      <c r="F32" s="58"/>
      <c r="G32" s="59"/>
    </row>
    <row r="33" spans="1:7" x14ac:dyDescent="0.25">
      <c r="A33" s="22">
        <v>3</v>
      </c>
      <c r="B33" s="23" t="s">
        <v>32</v>
      </c>
      <c r="C33" s="24">
        <f>C34+C42</f>
        <v>3439000000</v>
      </c>
      <c r="D33" s="60">
        <f>SUM(D34:D42)</f>
        <v>333520000</v>
      </c>
      <c r="E33" s="56">
        <f>D33/C33</f>
        <v>9.6981680721139871E-2</v>
      </c>
      <c r="F33" s="45"/>
      <c r="G33" s="40"/>
    </row>
    <row r="34" spans="1:7" x14ac:dyDescent="0.25">
      <c r="A34" s="22"/>
      <c r="B34" s="61" t="s">
        <v>33</v>
      </c>
      <c r="C34" s="39">
        <f>SUM(C35:C41)</f>
        <v>3424000000</v>
      </c>
      <c r="D34" s="52"/>
      <c r="E34" s="53"/>
      <c r="F34" s="45"/>
      <c r="G34" s="40"/>
    </row>
    <row r="35" spans="1:7" ht="50.25" customHeight="1" x14ac:dyDescent="0.25">
      <c r="A35" s="62"/>
      <c r="B35" s="61" t="s">
        <v>34</v>
      </c>
      <c r="C35" s="63">
        <v>28000000</v>
      </c>
      <c r="D35" s="52"/>
      <c r="E35" s="53"/>
      <c r="F35" s="45"/>
      <c r="G35" s="40"/>
    </row>
    <row r="36" spans="1:7" x14ac:dyDescent="0.25">
      <c r="A36" s="62"/>
      <c r="B36" s="61" t="s">
        <v>35</v>
      </c>
      <c r="C36" s="63">
        <v>150000000</v>
      </c>
      <c r="D36" s="52">
        <v>2200000</v>
      </c>
      <c r="E36" s="53">
        <f>D36/C36</f>
        <v>1.4666666666666666E-2</v>
      </c>
      <c r="F36" s="45"/>
    </row>
    <row r="37" spans="1:7" x14ac:dyDescent="0.25">
      <c r="A37" s="62"/>
      <c r="B37" s="61" t="s">
        <v>36</v>
      </c>
      <c r="C37" s="63">
        <v>390000000</v>
      </c>
      <c r="D37" s="52"/>
      <c r="E37" s="53"/>
      <c r="F37" s="45"/>
    </row>
    <row r="38" spans="1:7" ht="30" x14ac:dyDescent="0.25">
      <c r="A38" s="62"/>
      <c r="B38" s="61" t="s">
        <v>37</v>
      </c>
      <c r="C38" s="63">
        <v>100000000</v>
      </c>
      <c r="D38" s="52"/>
      <c r="E38" s="53"/>
      <c r="F38" s="45"/>
    </row>
    <row r="39" spans="1:7" ht="45" x14ac:dyDescent="0.25">
      <c r="A39" s="62"/>
      <c r="B39" s="61" t="s">
        <v>38</v>
      </c>
      <c r="C39" s="63">
        <v>332000000</v>
      </c>
      <c r="D39" s="52">
        <v>331320000</v>
      </c>
      <c r="E39" s="53">
        <f>D39/C39</f>
        <v>0.99795180722891563</v>
      </c>
      <c r="F39" s="45"/>
    </row>
    <row r="40" spans="1:7" ht="30" x14ac:dyDescent="0.25">
      <c r="A40" s="62"/>
      <c r="B40" s="61" t="s">
        <v>39</v>
      </c>
      <c r="C40" s="63">
        <v>1006000000</v>
      </c>
      <c r="D40" s="52"/>
      <c r="E40" s="53"/>
      <c r="F40" s="45"/>
    </row>
    <row r="41" spans="1:7" ht="30" x14ac:dyDescent="0.25">
      <c r="A41" s="62"/>
      <c r="B41" s="61" t="s">
        <v>40</v>
      </c>
      <c r="C41" s="63">
        <v>1418000000</v>
      </c>
      <c r="D41" s="52"/>
      <c r="E41" s="53"/>
      <c r="F41" s="45"/>
    </row>
    <row r="42" spans="1:7" ht="30" x14ac:dyDescent="0.25">
      <c r="A42" s="64"/>
      <c r="B42" s="65" t="s">
        <v>41</v>
      </c>
      <c r="C42" s="66">
        <v>15000000</v>
      </c>
      <c r="D42" s="67"/>
      <c r="E42" s="68"/>
      <c r="F42" s="69"/>
    </row>
    <row r="43" spans="1:7" x14ac:dyDescent="0.25">
      <c r="C43" s="11"/>
      <c r="D43" s="11"/>
      <c r="F43" s="11"/>
    </row>
  </sheetData>
  <mergeCells count="8">
    <mergeCell ref="D1:E1"/>
    <mergeCell ref="B4:F4"/>
    <mergeCell ref="A5:F5"/>
    <mergeCell ref="A8:A9"/>
    <mergeCell ref="B8:B9"/>
    <mergeCell ref="C8:C9"/>
    <mergeCell ref="D8:D9"/>
    <mergeCell ref="E8:F8"/>
  </mergeCells>
  <pageMargins left="0.17" right="0.19" top="0.32" bottom="0.56999999999999995" header="0.3" footer="0.560000000000000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Bao cao</vt:lpstr>
      <vt:lpstr>'Bao cao'!Print_Titles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lamtt</dc:creator>
  <cp:lastModifiedBy>Huynh Minh Tam</cp:lastModifiedBy>
  <cp:lastPrinted>2020-05-11T08:46:50Z</cp:lastPrinted>
  <dcterms:created xsi:type="dcterms:W3CDTF">2020-02-03T02:59:41Z</dcterms:created>
  <dcterms:modified xsi:type="dcterms:W3CDTF">2020-10-20T01:00:27Z</dcterms:modified>
</cp:coreProperties>
</file>