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Quy 2" sheetId="1" r:id="rId1"/>
  </sheets>
  <definedNames>
    <definedName name="_xlnm.Print_Area" localSheetId="0">'Quy 2'!$A$1:$F$39</definedName>
    <definedName name="_xlnm.Print_Titles" localSheetId="0">'Quy 2'!$6:$7</definedName>
  </definedNames>
  <calcPr fullCalcOnLoad="1"/>
</workbook>
</file>

<file path=xl/sharedStrings.xml><?xml version="1.0" encoding="utf-8"?>
<sst xmlns="http://schemas.openxmlformats.org/spreadsheetml/2006/main" count="45" uniqueCount="44">
  <si>
    <t xml:space="preserve">UBND TỈNH BÀ RỊA - VŨNG TÀU            </t>
  </si>
  <si>
    <t>Biểu số 3</t>
  </si>
  <si>
    <r>
      <t xml:space="preserve">              </t>
    </r>
    <r>
      <rPr>
        <b/>
        <sz val="11.5"/>
        <rFont val="Times New Roman"/>
        <family val="1"/>
      </rPr>
      <t xml:space="preserve"> SỞ TÀI CHÍNH </t>
    </r>
    <r>
      <rPr>
        <sz val="11.5"/>
        <rFont val="Times New Roman"/>
        <family val="1"/>
      </rPr>
      <t xml:space="preserve">                        </t>
    </r>
  </si>
  <si>
    <t>(Thông tư 61/2017/TT-BTC ngày 15/6/2017 của Bộ Tài chính)</t>
  </si>
  <si>
    <t>STT</t>
  </si>
  <si>
    <t xml:space="preserve">Nội dung </t>
  </si>
  <si>
    <t xml:space="preserve">Dự toán năm </t>
  </si>
  <si>
    <t>So sánh (%)</t>
  </si>
  <si>
    <t xml:space="preserve">Dự toán </t>
  </si>
  <si>
    <t>Cùng kỳ năm trước</t>
  </si>
  <si>
    <t>Dự toán chi ngân sách nhà nước</t>
  </si>
  <si>
    <t>Chi quản lý hành chính</t>
  </si>
  <si>
    <t>- Kinh phí thực hiện chế độ tự chủ</t>
  </si>
  <si>
    <t>- Kinh phí không thực hiện chế độ tự chủ</t>
  </si>
  <si>
    <t xml:space="preserve">+ Kinh phí thực hiện công tác quyết toán NS hàng năm, công tác khoá sổ cuối năm và lập dự toán hàng năm; tổng hợp báo cáo tài chính của các doanh nghiệp nước ngoài trên địa bàn tỉnh </t>
  </si>
  <si>
    <t>+ Kinh phí trang phục thanh tra</t>
  </si>
  <si>
    <t>+ Kinh phí đi công tác và tiếp các đoàn đến làm việc theo ủy quyền của lãnh đạo Tỉnh có liên quan đến tài chính ngân sách</t>
  </si>
  <si>
    <t>+ Chi phục vụ các kỳ họp Tỉnh Uỷ, HĐND, UBND tỉnh</t>
  </si>
  <si>
    <t>+ Kinh phí thẩm định kế hoạch lựa chọn nhà thầu đối với các gói thầu mua sắm thường xuyên thuộc thẩm quyền phê duyệt của UBND tỉnh</t>
  </si>
  <si>
    <t>+ Chi hoạt động của Hội đồng định giá trong tố tụng hình sự</t>
  </si>
  <si>
    <t>+ Chi thu thập, tổng hợp thông tin và thực hiện báo cáo giá thị trường; nhập cơ sở dữ liệu quốc gia về giá; nhập, duyệt, chuẩn hóa dữ liệu về tài sản nhà nước</t>
  </si>
  <si>
    <t>+ Kinh phí của Hội đồng thẩm định giá đất cụ thể đối với các dự án trên địa bàn tỉnh</t>
  </si>
  <si>
    <t>+  Kinh phí thực hiện việc sắp xếp lại, xử lý các cơ sở nhà, đất trên địa bàn tỉnh  (Ban chỉ đạo 167 và Tổ giúp việc)</t>
  </si>
  <si>
    <t>+ Kinh phí thuê đơn vị tư vấn xây dựng hệ số điều chỉnh giá đất trên địa bàn tỉnh</t>
  </si>
  <si>
    <t xml:space="preserve">+  Kinh phí thực hiện điều tra khảo sát chi phí sản xuất và giá thành sản xuất thóc </t>
  </si>
  <si>
    <t xml:space="preserve">+  Kinh phí thực hiện thẩm định phương án tự chủ tài chính đơn vị sự nghiệp công lập cấp tỉnh theo Nghị định số 60/2021/NĐ-CP </t>
  </si>
  <si>
    <t xml:space="preserve">+  Kinh phí tổ chức hội nghị, tập huấn triển khai cơ chế tự chủ tài chính đơn vị sự nghiệp công lập theo Nghị định số 60/2021/NĐ-CP </t>
  </si>
  <si>
    <t>+ Kinh phí hoạt động công tác Đảng</t>
  </si>
  <si>
    <t xml:space="preserve">Chi sự nghiệp khoa học công nghệ </t>
  </si>
  <si>
    <t>Kinh phí nhiệm vụ không thường xuyên</t>
  </si>
  <si>
    <t>- Chi công nghệ thông tin</t>
  </si>
  <si>
    <t>Máy tính xách tay, máy in, máy scan</t>
  </si>
  <si>
    <t xml:space="preserve">Tường lửa (thông số kỹ thuật cơ bản); Tường lửa đường truyền ngành Tài chính </t>
  </si>
  <si>
    <t xml:space="preserve">Thuê kênh truyền số liệu chuyên dùng VNPT và Viettel </t>
  </si>
  <si>
    <t xml:space="preserve">Thuê kênh truyền số liệu chuyên dùng Viettel tại 8 phòng Tài chính Kế hoạch huyện, tx, tp </t>
  </si>
  <si>
    <t>Bảo trì Phần mềm kế toán HCSN IMAS (494 đơn vị)</t>
  </si>
  <si>
    <t>Bảo trì Phần mềm kế toán ngân sách và tài chính xã KTXA (65 đơn vị)</t>
  </si>
  <si>
    <t>Thù lao nhuận bút tin bài</t>
  </si>
  <si>
    <t>- Kinh phí duy trì hệ thống quản lý chất lượng theo tiêu chuẩn TCVN 9001:2015</t>
  </si>
  <si>
    <t>Chi đào tạo bồi dưỡng CBCC</t>
  </si>
  <si>
    <t>Ước thực hiện  6 tháng đầu năm 2022</t>
  </si>
  <si>
    <t>ĐÁNH GIÁ THỰC HIỆN DỰ TOÁN THU - CHI NGÂN SÁCH 6 THÁNG ĐẦU NĂM 2022</t>
  </si>
  <si>
    <t>+ Kinh phí thuê đơn vị tư vấn thẩm định các dự án trên địa bàn tỉnh; Kinh phí thi tuyển lãnh đạo quản lý</t>
  </si>
  <si>
    <t>(Kèm theo Quyết định số       /QĐ-STC ngày      / 07/2022)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</si>
</sst>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00%"/>
    <numFmt numFmtId="174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b/>
      <i/>
      <sz val="11.5"/>
      <name val="Times New Roman"/>
      <family val="1"/>
    </font>
    <font>
      <i/>
      <sz val="11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5"/>
      <color indexed="8"/>
      <name val="Times New Roman"/>
      <family val="1"/>
    </font>
    <font>
      <i/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b/>
      <i/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.5"/>
      <color theme="1"/>
      <name val="Times New Roman"/>
      <family val="1"/>
    </font>
    <font>
      <i/>
      <sz val="11.5"/>
      <color theme="1"/>
      <name val="Times New Roman"/>
      <family val="1"/>
    </font>
    <font>
      <b/>
      <sz val="11.5"/>
      <color theme="1"/>
      <name val="Times New Roman"/>
      <family val="1"/>
    </font>
    <font>
      <b/>
      <i/>
      <sz val="11.5"/>
      <color theme="1"/>
      <name val="Times New Roman"/>
      <family val="1"/>
    </font>
    <font>
      <sz val="11.5"/>
      <color rgb="FF000000"/>
      <name val="Times New Roman"/>
      <family val="1"/>
    </font>
    <font>
      <b/>
      <sz val="11.5"/>
      <color rgb="FF000000"/>
      <name val="Times New Roman"/>
      <family val="1"/>
    </font>
    <font>
      <i/>
      <sz val="11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72" fontId="3" fillId="0" borderId="0" xfId="44" applyNumberFormat="1" applyFont="1" applyFill="1" applyAlignment="1">
      <alignment horizontal="center"/>
    </xf>
    <xf numFmtId="0" fontId="45" fillId="0" borderId="0" xfId="0" applyFont="1" applyFill="1" applyAlignment="1">
      <alignment/>
    </xf>
    <xf numFmtId="172" fontId="5" fillId="0" borderId="0" xfId="44" applyNumberFormat="1" applyFont="1" applyFill="1" applyAlignment="1" applyProtection="1">
      <alignment/>
      <protection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172" fontId="47" fillId="0" borderId="10" xfId="42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47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172" fontId="3" fillId="0" borderId="12" xfId="42" applyNumberFormat="1" applyFont="1" applyFill="1" applyBorder="1" applyAlignment="1" applyProtection="1">
      <alignment horizontal="right" vertical="center"/>
      <protection/>
    </xf>
    <xf numFmtId="10" fontId="47" fillId="0" borderId="12" xfId="42" applyNumberFormat="1" applyFont="1" applyFill="1" applyBorder="1" applyAlignment="1">
      <alignment horizontal="right" vertical="center" wrapText="1"/>
    </xf>
    <xf numFmtId="10" fontId="47" fillId="0" borderId="12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 quotePrefix="1">
      <alignment horizontal="left" vertical="center"/>
    </xf>
    <xf numFmtId="172" fontId="5" fillId="0" borderId="12" xfId="42" applyNumberFormat="1" applyFont="1" applyFill="1" applyBorder="1" applyAlignment="1" applyProtection="1">
      <alignment horizontal="right" vertical="center"/>
      <protection/>
    </xf>
    <xf numFmtId="172" fontId="46" fillId="0" borderId="12" xfId="42" applyNumberFormat="1" applyFont="1" applyFill="1" applyBorder="1" applyAlignment="1">
      <alignment horizontal="right" vertical="center"/>
    </xf>
    <xf numFmtId="10" fontId="46" fillId="0" borderId="12" xfId="42" applyNumberFormat="1" applyFont="1" applyFill="1" applyBorder="1" applyAlignment="1">
      <alignment horizontal="right" vertical="center" wrapText="1"/>
    </xf>
    <xf numFmtId="10" fontId="46" fillId="0" borderId="12" xfId="0" applyNumberFormat="1" applyFont="1" applyFill="1" applyBorder="1" applyAlignment="1">
      <alignment horizontal="right" vertical="center" wrapText="1"/>
    </xf>
    <xf numFmtId="172" fontId="48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172" fontId="2" fillId="0" borderId="12" xfId="42" applyNumberFormat="1" applyFont="1" applyFill="1" applyBorder="1" applyAlignment="1" applyProtection="1">
      <alignment horizontal="right" vertical="center"/>
      <protection/>
    </xf>
    <xf numFmtId="172" fontId="46" fillId="0" borderId="12" xfId="42" applyNumberFormat="1" applyFont="1" applyFill="1" applyBorder="1" applyAlignment="1">
      <alignment horizontal="right" vertical="center" wrapText="1"/>
    </xf>
    <xf numFmtId="172" fontId="45" fillId="0" borderId="12" xfId="42" applyNumberFormat="1" applyFont="1" applyFill="1" applyBorder="1" applyAlignment="1">
      <alignment horizontal="right" vertical="center" wrapText="1"/>
    </xf>
    <xf numFmtId="10" fontId="45" fillId="0" borderId="12" xfId="42" applyNumberFormat="1" applyFont="1" applyFill="1" applyBorder="1" applyAlignment="1">
      <alignment horizontal="right" vertical="center" wrapText="1"/>
    </xf>
    <xf numFmtId="10" fontId="45" fillId="0" borderId="12" xfId="0" applyNumberFormat="1" applyFont="1" applyFill="1" applyBorder="1" applyAlignment="1">
      <alignment horizontal="right" vertical="center" wrapText="1"/>
    </xf>
    <xf numFmtId="172" fontId="45" fillId="0" borderId="13" xfId="42" applyNumberFormat="1" applyFont="1" applyFill="1" applyBorder="1" applyAlignment="1">
      <alignment horizontal="left" wrapText="1"/>
    </xf>
    <xf numFmtId="0" fontId="8" fillId="0" borderId="12" xfId="0" applyFont="1" applyFill="1" applyBorder="1" applyAlignment="1" quotePrefix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 quotePrefix="1">
      <alignment horizontal="left" vertical="center" wrapText="1"/>
    </xf>
    <xf numFmtId="172" fontId="46" fillId="0" borderId="0" xfId="0" applyNumberFormat="1" applyFont="1" applyFill="1" applyAlignment="1">
      <alignment/>
    </xf>
    <xf numFmtId="172" fontId="49" fillId="0" borderId="12" xfId="42" applyNumberFormat="1" applyFont="1" applyFill="1" applyBorder="1" applyAlignment="1">
      <alignment horizontal="right" vertical="center" wrapText="1"/>
    </xf>
    <xf numFmtId="172" fontId="2" fillId="0" borderId="12" xfId="42" applyNumberFormat="1" applyFont="1" applyFill="1" applyBorder="1" applyAlignment="1">
      <alignment horizontal="right" vertical="center" wrapText="1"/>
    </xf>
    <xf numFmtId="172" fontId="47" fillId="0" borderId="0" xfId="0" applyNumberFormat="1" applyFont="1" applyFill="1" applyAlignment="1">
      <alignment/>
    </xf>
    <xf numFmtId="172" fontId="45" fillId="0" borderId="12" xfId="42" applyNumberFormat="1" applyFont="1" applyFill="1" applyBorder="1" applyAlignment="1">
      <alignment horizontal="left" vertical="center" wrapText="1"/>
    </xf>
    <xf numFmtId="172" fontId="45" fillId="0" borderId="0" xfId="42" applyNumberFormat="1" applyFont="1" applyFill="1" applyAlignment="1">
      <alignment/>
    </xf>
    <xf numFmtId="172" fontId="45" fillId="0" borderId="0" xfId="0" applyNumberFormat="1" applyFont="1" applyFill="1" applyAlignment="1">
      <alignment/>
    </xf>
    <xf numFmtId="172" fontId="50" fillId="0" borderId="12" xfId="42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left" vertical="center" wrapText="1"/>
    </xf>
    <xf numFmtId="172" fontId="51" fillId="0" borderId="12" xfId="42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 quotePrefix="1">
      <alignment horizontal="left" vertical="center"/>
    </xf>
    <xf numFmtId="172" fontId="2" fillId="33" borderId="12" xfId="42" applyNumberFormat="1" applyFont="1" applyFill="1" applyBorder="1" applyAlignment="1" applyProtection="1">
      <alignment horizontal="right" vertical="center"/>
      <protection/>
    </xf>
    <xf numFmtId="172" fontId="3" fillId="0" borderId="12" xfId="42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 quotePrefix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172" fontId="47" fillId="0" borderId="12" xfId="42" applyNumberFormat="1" applyFont="1" applyFill="1" applyBorder="1" applyAlignment="1">
      <alignment horizontal="right" vertical="center"/>
    </xf>
    <xf numFmtId="10" fontId="47" fillId="0" borderId="12" xfId="42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172" fontId="45" fillId="0" borderId="14" xfId="42" applyNumberFormat="1" applyFont="1" applyFill="1" applyBorder="1" applyAlignment="1">
      <alignment horizontal="right" vertical="center"/>
    </xf>
    <xf numFmtId="10" fontId="45" fillId="0" borderId="14" xfId="42" applyNumberFormat="1" applyFont="1" applyFill="1" applyBorder="1" applyAlignment="1">
      <alignment horizontal="right" vertical="center"/>
    </xf>
    <xf numFmtId="0" fontId="45" fillId="0" borderId="14" xfId="0" applyFont="1" applyFill="1" applyBorder="1" applyAlignment="1">
      <alignment horizontal="right" vertical="center"/>
    </xf>
    <xf numFmtId="172" fontId="45" fillId="0" borderId="0" xfId="42" applyNumberFormat="1" applyFont="1" applyFill="1" applyAlignment="1">
      <alignment/>
    </xf>
    <xf numFmtId="172" fontId="3" fillId="0" borderId="11" xfId="42" applyNumberFormat="1" applyFont="1" applyFill="1" applyBorder="1" applyAlignment="1" applyProtection="1">
      <alignment horizontal="right" vertical="center"/>
      <protection/>
    </xf>
    <xf numFmtId="10" fontId="3" fillId="0" borderId="11" xfId="42" applyNumberFormat="1" applyFont="1" applyFill="1" applyBorder="1" applyAlignment="1" applyProtection="1">
      <alignment horizontal="right" vertical="center"/>
      <protection/>
    </xf>
    <xf numFmtId="10" fontId="47" fillId="0" borderId="15" xfId="0" applyNumberFormat="1" applyFont="1" applyFill="1" applyBorder="1" applyAlignment="1">
      <alignment horizontal="right" vertical="center" wrapText="1"/>
    </xf>
    <xf numFmtId="0" fontId="47" fillId="0" borderId="16" xfId="0" applyFont="1" applyFill="1" applyBorder="1" applyAlignment="1">
      <alignment horizontal="center" vertical="center" wrapText="1"/>
    </xf>
    <xf numFmtId="9" fontId="45" fillId="0" borderId="12" xfId="0" applyNumberFormat="1" applyFont="1" applyFill="1" applyBorder="1" applyAlignment="1">
      <alignment horizontal="right" vertical="center" wrapText="1"/>
    </xf>
    <xf numFmtId="10" fontId="45" fillId="33" borderId="12" xfId="42" applyNumberFormat="1" applyFont="1" applyFill="1" applyBorder="1" applyAlignment="1">
      <alignment horizontal="right" vertical="center" wrapText="1"/>
    </xf>
    <xf numFmtId="0" fontId="4" fillId="0" borderId="0" xfId="56" applyFont="1" applyFill="1" applyAlignment="1" applyProtection="1">
      <alignment horizontal="right"/>
      <protection/>
    </xf>
    <xf numFmtId="0" fontId="3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172" fontId="47" fillId="0" borderId="10" xfId="42" applyNumberFormat="1" applyFont="1" applyFill="1" applyBorder="1" applyAlignment="1">
      <alignment horizontal="center" vertical="center" wrapText="1"/>
    </xf>
    <xf numFmtId="172" fontId="47" fillId="0" borderId="17" xfId="42" applyNumberFormat="1" applyFont="1" applyFill="1" applyBorder="1" applyAlignment="1">
      <alignment horizontal="center" vertical="center" wrapText="1"/>
    </xf>
    <xf numFmtId="172" fontId="47" fillId="0" borderId="18" xfId="42" applyNumberFormat="1" applyFont="1" applyFill="1" applyBorder="1" applyAlignment="1">
      <alignment horizontal="center" vertical="center" wrapText="1"/>
    </xf>
    <xf numFmtId="172" fontId="47" fillId="0" borderId="19" xfId="42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5.140625" style="4" customWidth="1"/>
    <col min="2" max="2" width="39.421875" style="4" customWidth="1"/>
    <col min="3" max="3" width="17.57421875" style="39" customWidth="1"/>
    <col min="4" max="4" width="15.57421875" style="39" customWidth="1"/>
    <col min="5" max="5" width="10.7109375" style="56" customWidth="1"/>
    <col min="6" max="6" width="13.7109375" style="4" customWidth="1"/>
    <col min="7" max="7" width="16.28125" style="4" hidden="1" customWidth="1"/>
    <col min="8" max="8" width="9.421875" style="4" customWidth="1"/>
    <col min="9" max="16384" width="9.140625" style="4" customWidth="1"/>
  </cols>
  <sheetData>
    <row r="1" spans="1:6" ht="15">
      <c r="A1" s="1"/>
      <c r="B1" s="2" t="s">
        <v>0</v>
      </c>
      <c r="C1" s="3"/>
      <c r="D1" s="63" t="s">
        <v>1</v>
      </c>
      <c r="E1" s="63"/>
      <c r="F1" s="3"/>
    </row>
    <row r="2" spans="1:6" ht="15">
      <c r="A2" s="1"/>
      <c r="B2" s="2" t="s">
        <v>2</v>
      </c>
      <c r="C2" s="5" t="s">
        <v>3</v>
      </c>
      <c r="D2" s="5"/>
      <c r="E2" s="5"/>
      <c r="F2" s="5"/>
    </row>
    <row r="3" spans="1:6" ht="27.75" customHeight="1">
      <c r="A3" s="1"/>
      <c r="B3" s="64" t="s">
        <v>41</v>
      </c>
      <c r="C3" s="64"/>
      <c r="D3" s="64"/>
      <c r="E3" s="64"/>
      <c r="F3" s="64"/>
    </row>
    <row r="4" spans="1:6" s="6" customFormat="1" ht="15">
      <c r="A4" s="65" t="s">
        <v>43</v>
      </c>
      <c r="B4" s="65"/>
      <c r="C4" s="65"/>
      <c r="D4" s="65"/>
      <c r="E4" s="65"/>
      <c r="F4" s="65"/>
    </row>
    <row r="6" spans="1:6" s="7" customFormat="1" ht="14.25">
      <c r="A6" s="66" t="s">
        <v>4</v>
      </c>
      <c r="B6" s="66" t="s">
        <v>5</v>
      </c>
      <c r="C6" s="68" t="s">
        <v>6</v>
      </c>
      <c r="D6" s="68" t="s">
        <v>40</v>
      </c>
      <c r="E6" s="70" t="s">
        <v>7</v>
      </c>
      <c r="F6" s="71"/>
    </row>
    <row r="7" spans="1:6" s="7" customFormat="1" ht="43.5" customHeight="1">
      <c r="A7" s="67"/>
      <c r="B7" s="67"/>
      <c r="C7" s="69"/>
      <c r="D7" s="69"/>
      <c r="E7" s="8" t="s">
        <v>8</v>
      </c>
      <c r="F7" s="60" t="s">
        <v>9</v>
      </c>
    </row>
    <row r="8" spans="1:7" s="11" customFormat="1" ht="15.75">
      <c r="A8" s="9"/>
      <c r="B8" s="10" t="s">
        <v>10</v>
      </c>
      <c r="C8" s="57">
        <f>C9+C27+C38</f>
        <v>21063000000</v>
      </c>
      <c r="D8" s="57">
        <f>D9+D27+D38</f>
        <v>6135992529</v>
      </c>
      <c r="E8" s="58">
        <f>D8/C8</f>
        <v>0.29131617191283293</v>
      </c>
      <c r="F8" s="59">
        <f>D8/G9</f>
        <v>0.9829898945782778</v>
      </c>
      <c r="G8" s="37">
        <f>G9+G27+G38</f>
        <v>6573492542</v>
      </c>
    </row>
    <row r="9" spans="1:7" s="11" customFormat="1" ht="15.75">
      <c r="A9" s="12">
        <v>1</v>
      </c>
      <c r="B9" s="13" t="s">
        <v>11</v>
      </c>
      <c r="C9" s="14">
        <f>C10+C11</f>
        <v>18657000000</v>
      </c>
      <c r="D9" s="14">
        <f>D10+D11</f>
        <v>5931252529</v>
      </c>
      <c r="E9" s="15">
        <f>D9/C9</f>
        <v>0.3179103033177896</v>
      </c>
      <c r="F9" s="16">
        <f>D9/G10</f>
        <v>1.0766665268693494</v>
      </c>
      <c r="G9" s="37">
        <f>G10+G11</f>
        <v>6242172542</v>
      </c>
    </row>
    <row r="10" spans="1:7" s="24" customFormat="1" ht="15.75">
      <c r="A10" s="17"/>
      <c r="B10" s="18" t="s">
        <v>12</v>
      </c>
      <c r="C10" s="19">
        <v>12987000000</v>
      </c>
      <c r="D10" s="20">
        <v>5292932039</v>
      </c>
      <c r="E10" s="21">
        <f>D10/C10</f>
        <v>0.40755617455917453</v>
      </c>
      <c r="F10" s="22">
        <f>D10/G10</f>
        <v>0.9607958399212567</v>
      </c>
      <c r="G10" s="23">
        <v>5508903993</v>
      </c>
    </row>
    <row r="11" spans="1:7" s="24" customFormat="1" ht="31.5">
      <c r="A11" s="17"/>
      <c r="B11" s="31" t="s">
        <v>13</v>
      </c>
      <c r="C11" s="19">
        <f>SUM(C12:C26)</f>
        <v>5670000000</v>
      </c>
      <c r="D11" s="19">
        <f>SUM(D12:D25)</f>
        <v>638320490</v>
      </c>
      <c r="E11" s="21">
        <f>D11/C11</f>
        <v>0.112578569664903</v>
      </c>
      <c r="F11" s="22">
        <f>D11/G11</f>
        <v>0.8705139349976403</v>
      </c>
      <c r="G11" s="23">
        <f>SUM(G12:G26)</f>
        <v>733268549</v>
      </c>
    </row>
    <row r="12" spans="1:7" s="6" customFormat="1" ht="78.75">
      <c r="A12" s="32"/>
      <c r="B12" s="33" t="s">
        <v>14</v>
      </c>
      <c r="C12" s="25">
        <v>350000000</v>
      </c>
      <c r="D12" s="25">
        <v>68488683</v>
      </c>
      <c r="E12" s="62">
        <f>D12/C12</f>
        <v>0.19568195142857142</v>
      </c>
      <c r="F12" s="28">
        <f>D12/G12</f>
        <v>0.9512317083333334</v>
      </c>
      <c r="G12" s="34">
        <v>72000000</v>
      </c>
    </row>
    <row r="13" spans="1:7" ht="15.75">
      <c r="A13" s="32"/>
      <c r="B13" s="33" t="s">
        <v>15</v>
      </c>
      <c r="C13" s="35">
        <v>50000000</v>
      </c>
      <c r="D13" s="27"/>
      <c r="E13" s="28"/>
      <c r="F13" s="28"/>
      <c r="G13" s="30">
        <v>46494000</v>
      </c>
    </row>
    <row r="14" spans="1:7" ht="47.25">
      <c r="A14" s="32"/>
      <c r="B14" s="33" t="s">
        <v>16</v>
      </c>
      <c r="C14" s="35">
        <v>810000000</v>
      </c>
      <c r="D14" s="27">
        <v>245949443</v>
      </c>
      <c r="E14" s="28">
        <f>D14/C14</f>
        <v>0.30364128765432097</v>
      </c>
      <c r="F14" s="28">
        <f>D14/G14</f>
        <v>1.4601644593574636</v>
      </c>
      <c r="G14" s="30">
        <v>168439549</v>
      </c>
    </row>
    <row r="15" spans="1:7" ht="31.5">
      <c r="A15" s="32"/>
      <c r="B15" s="33" t="s">
        <v>17</v>
      </c>
      <c r="C15" s="35">
        <v>450000000</v>
      </c>
      <c r="D15" s="36">
        <v>215754801</v>
      </c>
      <c r="E15" s="28">
        <f>D15/C15</f>
        <v>0.47945511333333335</v>
      </c>
      <c r="F15" s="28">
        <f>D15/G15</f>
        <v>0.9656180534110286</v>
      </c>
      <c r="G15" s="30">
        <v>223437000</v>
      </c>
    </row>
    <row r="16" spans="1:7" ht="63">
      <c r="A16" s="32"/>
      <c r="B16" s="33" t="s">
        <v>18</v>
      </c>
      <c r="C16" s="35">
        <v>180000000</v>
      </c>
      <c r="D16" s="36">
        <v>27200000</v>
      </c>
      <c r="E16" s="28">
        <f>D16/C16</f>
        <v>0.1511111111111111</v>
      </c>
      <c r="F16" s="62"/>
      <c r="G16" s="30"/>
    </row>
    <row r="17" spans="1:8" s="11" customFormat="1" ht="31.5">
      <c r="A17" s="32"/>
      <c r="B17" s="33" t="s">
        <v>19</v>
      </c>
      <c r="C17" s="35">
        <v>279000000</v>
      </c>
      <c r="D17" s="27"/>
      <c r="E17" s="28"/>
      <c r="F17" s="28"/>
      <c r="G17" s="30"/>
      <c r="H17" s="37"/>
    </row>
    <row r="18" spans="1:8" s="11" customFormat="1" ht="63">
      <c r="A18" s="32"/>
      <c r="B18" s="33" t="s">
        <v>20</v>
      </c>
      <c r="C18" s="35">
        <v>55000000</v>
      </c>
      <c r="D18" s="27">
        <v>6000000</v>
      </c>
      <c r="E18" s="28">
        <f>D18/C18</f>
        <v>0.10909090909090909</v>
      </c>
      <c r="F18" s="28">
        <f>D18/G18</f>
        <v>1</v>
      </c>
      <c r="G18" s="38">
        <v>6000000</v>
      </c>
      <c r="H18" s="37"/>
    </row>
    <row r="19" spans="1:8" ht="47.25">
      <c r="A19" s="32"/>
      <c r="B19" s="33" t="s">
        <v>21</v>
      </c>
      <c r="C19" s="35">
        <v>761000000</v>
      </c>
      <c r="D19" s="27"/>
      <c r="E19" s="28"/>
      <c r="F19" s="28"/>
      <c r="G19" s="30"/>
      <c r="H19" s="39"/>
    </row>
    <row r="20" spans="1:8" ht="47.25">
      <c r="A20" s="32"/>
      <c r="B20" s="33" t="s">
        <v>42</v>
      </c>
      <c r="C20" s="35">
        <v>450000000</v>
      </c>
      <c r="D20" s="36">
        <v>73727563</v>
      </c>
      <c r="E20" s="28">
        <f>D20/C20</f>
        <v>0.16383902888888888</v>
      </c>
      <c r="F20" s="28">
        <f>D20/G20</f>
        <v>0.368637815</v>
      </c>
      <c r="G20" s="30">
        <v>200000000</v>
      </c>
      <c r="H20" s="40"/>
    </row>
    <row r="21" spans="1:7" ht="47.25">
      <c r="A21" s="32"/>
      <c r="B21" s="33" t="s">
        <v>22</v>
      </c>
      <c r="C21" s="35">
        <v>758000000</v>
      </c>
      <c r="D21" s="36">
        <v>1200000</v>
      </c>
      <c r="E21" s="28">
        <f>D21/C21</f>
        <v>0.0015831134564643799</v>
      </c>
      <c r="F21" s="28"/>
      <c r="G21" s="30"/>
    </row>
    <row r="22" spans="1:7" ht="36" customHeight="1">
      <c r="A22" s="32"/>
      <c r="B22" s="33" t="s">
        <v>23</v>
      </c>
      <c r="C22" s="35">
        <v>831000000</v>
      </c>
      <c r="D22" s="36"/>
      <c r="E22" s="28"/>
      <c r="F22" s="28"/>
      <c r="G22" s="30"/>
    </row>
    <row r="23" spans="1:7" ht="36" customHeight="1">
      <c r="A23" s="32"/>
      <c r="B23" s="33" t="s">
        <v>24</v>
      </c>
      <c r="C23" s="35">
        <v>99000000</v>
      </c>
      <c r="D23" s="36"/>
      <c r="E23" s="28"/>
      <c r="F23" s="28"/>
      <c r="G23" s="30"/>
    </row>
    <row r="24" spans="1:7" ht="63">
      <c r="A24" s="32"/>
      <c r="B24" s="33" t="s">
        <v>25</v>
      </c>
      <c r="C24" s="35">
        <v>150000000</v>
      </c>
      <c r="D24" s="36"/>
      <c r="E24" s="28"/>
      <c r="F24" s="28"/>
      <c r="G24" s="30"/>
    </row>
    <row r="25" spans="1:7" ht="63">
      <c r="A25" s="32"/>
      <c r="B25" s="33" t="s">
        <v>26</v>
      </c>
      <c r="C25" s="35">
        <v>360000000</v>
      </c>
      <c r="D25" s="36"/>
      <c r="E25" s="28"/>
      <c r="F25" s="28"/>
      <c r="G25" s="30"/>
    </row>
    <row r="26" spans="1:7" ht="15.75">
      <c r="A26" s="32"/>
      <c r="B26" s="33" t="s">
        <v>27</v>
      </c>
      <c r="C26" s="35">
        <v>87000000</v>
      </c>
      <c r="D26" s="36">
        <v>43193000</v>
      </c>
      <c r="E26" s="28">
        <f>D26/C26</f>
        <v>0.4964712643678161</v>
      </c>
      <c r="F26" s="28">
        <f>D26/G26</f>
        <v>2.5561013137649424</v>
      </c>
      <c r="G26" s="38">
        <f>1700000+15198000</f>
        <v>16898000</v>
      </c>
    </row>
    <row r="27" spans="1:7" s="11" customFormat="1" ht="15.75">
      <c r="A27" s="12">
        <v>2</v>
      </c>
      <c r="B27" s="13" t="s">
        <v>28</v>
      </c>
      <c r="C27" s="41">
        <f>SUM(C28)</f>
        <v>2217000000</v>
      </c>
      <c r="D27" s="41">
        <f>SUM(D28)</f>
        <v>200090000</v>
      </c>
      <c r="E27" s="15">
        <f>D27/C27</f>
        <v>0.09025259359494812</v>
      </c>
      <c r="F27" s="16">
        <f>D27/G27</f>
        <v>0.6039176626826029</v>
      </c>
      <c r="G27" s="41">
        <f>SUM(G28)</f>
        <v>331320000</v>
      </c>
    </row>
    <row r="28" spans="1:7" ht="15.75">
      <c r="A28" s="17"/>
      <c r="B28" s="42" t="s">
        <v>29</v>
      </c>
      <c r="C28" s="43">
        <f>SUM(C30:C37)</f>
        <v>2217000000</v>
      </c>
      <c r="D28" s="43">
        <f>SUM(D30:D37)</f>
        <v>200090000</v>
      </c>
      <c r="E28" s="21">
        <f>D28/C28</f>
        <v>0.09025259359494812</v>
      </c>
      <c r="F28" s="22">
        <f>D28/G28</f>
        <v>0.6039176626826029</v>
      </c>
      <c r="G28" s="43">
        <f>SUM(G30:G37)</f>
        <v>331320000</v>
      </c>
    </row>
    <row r="29" spans="1:7" s="11" customFormat="1" ht="15.75">
      <c r="A29" s="32"/>
      <c r="B29" s="44" t="s">
        <v>30</v>
      </c>
      <c r="C29" s="45">
        <f>SUM(C30:C36)</f>
        <v>2202000000</v>
      </c>
      <c r="D29" s="45">
        <f>SUM(D30:D36)</f>
        <v>200090000</v>
      </c>
      <c r="E29" s="21">
        <f>D29/C29</f>
        <v>0.09086739327883742</v>
      </c>
      <c r="F29" s="22">
        <f>D29/G29</f>
        <v>0.6039176626826029</v>
      </c>
      <c r="G29" s="45">
        <f>SUM(G30:G36)</f>
        <v>331320000</v>
      </c>
    </row>
    <row r="30" spans="1:7" ht="15.75">
      <c r="A30" s="32"/>
      <c r="B30" s="44" t="s">
        <v>31</v>
      </c>
      <c r="C30" s="25">
        <v>407000000</v>
      </c>
      <c r="D30" s="46"/>
      <c r="E30" s="28"/>
      <c r="F30" s="29"/>
      <c r="G30" s="30"/>
    </row>
    <row r="31" spans="1:7" ht="31.5">
      <c r="A31" s="32"/>
      <c r="B31" s="47" t="s">
        <v>32</v>
      </c>
      <c r="C31" s="25">
        <v>96000000</v>
      </c>
      <c r="D31" s="27"/>
      <c r="E31" s="28"/>
      <c r="F31" s="29"/>
      <c r="G31" s="30"/>
    </row>
    <row r="32" spans="1:7" ht="31.5">
      <c r="A32" s="32"/>
      <c r="B32" s="47" t="s">
        <v>33</v>
      </c>
      <c r="C32" s="25">
        <v>185000000</v>
      </c>
      <c r="D32" s="27">
        <v>105050000</v>
      </c>
      <c r="E32" s="28">
        <f>D32/C32</f>
        <v>0.5678378378378378</v>
      </c>
      <c r="F32" s="29">
        <f>D32/G32</f>
        <v>0.5134408602150538</v>
      </c>
      <c r="G32" s="30">
        <v>204600000</v>
      </c>
    </row>
    <row r="33" spans="1:7" ht="47.25">
      <c r="A33" s="32"/>
      <c r="B33" s="47" t="s">
        <v>34</v>
      </c>
      <c r="C33" s="25">
        <v>127000000</v>
      </c>
      <c r="D33" s="27">
        <v>95040000</v>
      </c>
      <c r="E33" s="28">
        <f>D33/C33</f>
        <v>0.7483464566929133</v>
      </c>
      <c r="F33" s="61">
        <f>D33/G33</f>
        <v>0.75</v>
      </c>
      <c r="G33" s="4">
        <v>126720000</v>
      </c>
    </row>
    <row r="34" spans="1:6" ht="31.5">
      <c r="A34" s="32"/>
      <c r="B34" s="47" t="s">
        <v>35</v>
      </c>
      <c r="C34" s="25">
        <v>1201000000</v>
      </c>
      <c r="D34" s="27"/>
      <c r="E34" s="28"/>
      <c r="F34" s="29"/>
    </row>
    <row r="35" spans="1:6" ht="31.5">
      <c r="A35" s="32"/>
      <c r="B35" s="47" t="s">
        <v>36</v>
      </c>
      <c r="C35" s="25">
        <v>158000000</v>
      </c>
      <c r="D35" s="27"/>
      <c r="E35" s="28"/>
      <c r="F35" s="29"/>
    </row>
    <row r="36" spans="1:6" ht="15.75">
      <c r="A36" s="32"/>
      <c r="B36" s="47" t="s">
        <v>37</v>
      </c>
      <c r="C36" s="25">
        <v>28000000</v>
      </c>
      <c r="D36" s="27"/>
      <c r="E36" s="28"/>
      <c r="F36" s="29"/>
    </row>
    <row r="37" spans="1:6" ht="31.5">
      <c r="A37" s="32"/>
      <c r="B37" s="31" t="s">
        <v>38</v>
      </c>
      <c r="C37" s="19">
        <v>15000000</v>
      </c>
      <c r="D37" s="26"/>
      <c r="E37" s="21"/>
      <c r="F37" s="29"/>
    </row>
    <row r="38" spans="1:6" s="11" customFormat="1" ht="15.75">
      <c r="A38" s="12">
        <v>3</v>
      </c>
      <c r="B38" s="48" t="s">
        <v>39</v>
      </c>
      <c r="C38" s="49">
        <f>SUM(C39)</f>
        <v>189000000</v>
      </c>
      <c r="D38" s="49">
        <f>SUM(D39)</f>
        <v>4650000</v>
      </c>
      <c r="E38" s="50">
        <f>E39</f>
        <v>0.024603174603174603</v>
      </c>
      <c r="F38" s="49"/>
    </row>
    <row r="39" spans="1:6" ht="15.75">
      <c r="A39" s="51"/>
      <c r="B39" s="52" t="s">
        <v>29</v>
      </c>
      <c r="C39" s="53">
        <v>189000000</v>
      </c>
      <c r="D39" s="53">
        <v>4650000</v>
      </c>
      <c r="E39" s="54">
        <f>D39/C39</f>
        <v>0.024603174603174603</v>
      </c>
      <c r="F39" s="55"/>
    </row>
  </sheetData>
  <sheetProtection/>
  <mergeCells count="8">
    <mergeCell ref="D1:E1"/>
    <mergeCell ref="B3:F3"/>
    <mergeCell ref="A4:F4"/>
    <mergeCell ref="A6:A7"/>
    <mergeCell ref="B6:B7"/>
    <mergeCell ref="C6:C7"/>
    <mergeCell ref="D6:D7"/>
    <mergeCell ref="E6:F6"/>
  </mergeCells>
  <printOptions horizontalCentered="1"/>
  <pageMargins left="0.17" right="0.19" top="0.32" bottom="0.57" header="0.3" footer="0.56"/>
  <pageSetup horizontalDpi="600" verticalDpi="600" orientation="portrait" paperSize="9" scale="9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lamtt</dc:creator>
  <cp:keywords/>
  <dc:description/>
  <cp:lastModifiedBy>Huynh Minh Tam</cp:lastModifiedBy>
  <cp:lastPrinted>2022-07-13T04:04:38Z</cp:lastPrinted>
  <dcterms:created xsi:type="dcterms:W3CDTF">2022-07-11T03:27:56Z</dcterms:created>
  <dcterms:modified xsi:type="dcterms:W3CDTF">2022-07-15T02:04:42Z</dcterms:modified>
  <cp:category/>
  <cp:version/>
  <cp:contentType/>
  <cp:contentStatus/>
</cp:coreProperties>
</file>