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Quy 3" sheetId="1" r:id="rId1"/>
  </sheets>
  <definedNames>
    <definedName name="_xlnm.Print_Area" localSheetId="0">'Quy 3'!$A$1:$F$42</definedName>
    <definedName name="_xlnm.Print_Titles" localSheetId="0">'Quy 3'!$7:$8</definedName>
  </definedNames>
  <calcPr fullCalcOnLoad="1"/>
</workbook>
</file>

<file path=xl/sharedStrings.xml><?xml version="1.0" encoding="utf-8"?>
<sst xmlns="http://schemas.openxmlformats.org/spreadsheetml/2006/main" count="47" uniqueCount="46">
  <si>
    <t xml:space="preserve">UBND TỈNH BÀ RỊA - VŨNG TÀU            </t>
  </si>
  <si>
    <t>Biểu số 3</t>
  </si>
  <si>
    <r>
      <t xml:space="preserve">              </t>
    </r>
    <r>
      <rPr>
        <b/>
        <sz val="11.5"/>
        <rFont val="Times New Roman"/>
        <family val="1"/>
      </rPr>
      <t xml:space="preserve"> SỞ TÀI CHÍNH </t>
    </r>
    <r>
      <rPr>
        <sz val="11.5"/>
        <rFont val="Times New Roman"/>
        <family val="1"/>
      </rPr>
      <t xml:space="preserve">                        </t>
    </r>
  </si>
  <si>
    <t>(Thông tư 61/2017/TT-BTC ngày 15/6/2017 của Bộ Tài chính)</t>
  </si>
  <si>
    <t>STT</t>
  </si>
  <si>
    <t xml:space="preserve">Nội dung </t>
  </si>
  <si>
    <t xml:space="preserve">Dự toán năm </t>
  </si>
  <si>
    <t>So sánh (%)</t>
  </si>
  <si>
    <t xml:space="preserve">Dự toán </t>
  </si>
  <si>
    <t>Cùng kỳ năm trước</t>
  </si>
  <si>
    <t>Dự toán chi ngân sách nhà nước</t>
  </si>
  <si>
    <t>Chi quản lý hành chính</t>
  </si>
  <si>
    <t>- Kinh phí thực hiện chế độ tự chủ</t>
  </si>
  <si>
    <t>- Kinh phí không thực hiện chế độ tự chủ</t>
  </si>
  <si>
    <t xml:space="preserve">+ Kinh phí thực hiện công tác quyết toán NS hàng năm, công tác khoá sổ cuối năm và lập dự toán hàng năm; tổng hợp báo cáo tài chính của các doanh nghiệp nước ngoài trên địa bàn tỉnh </t>
  </si>
  <si>
    <t>+ Kinh phí trang phục thanh tra</t>
  </si>
  <si>
    <t>+ Kinh phí đi công tác và tiếp các đoàn đến làm việc theo ủy quyền của lãnh đạo Tỉnh có liên quan đến tài chính ngân sách</t>
  </si>
  <si>
    <t>+ Chi phục vụ các kỳ họp Tỉnh Uỷ, HĐND, UBND tỉnh</t>
  </si>
  <si>
    <t>+ Kinh phí thẩm định kế hoạch lựa chọn nhà thầu đối với các gói thầu mua sắm thường xuyên thuộc thẩm quyền phê duyệt của UBND tỉnh</t>
  </si>
  <si>
    <t>+ Chi hoạt động của Hội đồng định giá trong tố tụng hình sự</t>
  </si>
  <si>
    <t>+ Chi thu thập, tổng hợp thông tin và thực hiện báo cáo giá thị trường; nhập cơ sở dữ liệu quốc gia về giá; nhập, duyệt, chuẩn hóa dữ liệu về tài sản nhà nước</t>
  </si>
  <si>
    <t>+ Kinh phí của Hội đồng thẩm định giá đất cụ thể đối với các dự án trên địa bàn tỉnh</t>
  </si>
  <si>
    <t>+  Kinh phí thực hiện việc sắp xếp lại, xử lý các cơ sở nhà, đất trên địa bàn tỉnh  (Ban chỉ đạo 167 và Tổ giúp việc)</t>
  </si>
  <si>
    <t>+ Kinh phí thuê đơn vị tư vấn xây dựng hệ số điều chỉnh giá đất trên địa bàn tỉnh</t>
  </si>
  <si>
    <t xml:space="preserve">+  Kinh phí thực hiện điều tra khảo sát chi phí sản xuất và giá thành sản xuất thóc </t>
  </si>
  <si>
    <t xml:space="preserve">+  Kinh phí thực hiện thẩm định phương án tự chủ tài chính đơn vị sự nghiệp công lập cấp tỉnh theo Nghị định số 60/2021/NĐ-CP </t>
  </si>
  <si>
    <t xml:space="preserve">+  Kinh phí tổ chức hội nghị, tập huấn triển khai cơ chế tự chủ tài chính đơn vị sự nghiệp công lập theo Nghị định số 60/2021/NĐ-CP </t>
  </si>
  <si>
    <t>+ Kinh phí hoạt động công tác Đảng</t>
  </si>
  <si>
    <t xml:space="preserve">Chi sự nghiệp khoa học công nghệ </t>
  </si>
  <si>
    <t>Kinh phí nhiệm vụ không thường xuyên</t>
  </si>
  <si>
    <t>- Chi công nghệ thông tin</t>
  </si>
  <si>
    <t>Máy tính xách tay, máy in, máy scan</t>
  </si>
  <si>
    <t xml:space="preserve">Tường lửa (thông số kỹ thuật cơ bản); Tường lửa đường truyền ngành Tài chính </t>
  </si>
  <si>
    <t xml:space="preserve">Thuê kênh truyền số liệu chuyên dùng VNPT và Viettel </t>
  </si>
  <si>
    <t xml:space="preserve">Thuê kênh truyền số liệu chuyên dùng Viettel tại 8 phòng Tài chính Kế hoạch huyện, tx, tp </t>
  </si>
  <si>
    <t>Bảo trì Phần mềm kế toán HCSN IMAS (494 đơn vị)</t>
  </si>
  <si>
    <t>Bảo trì Phần mềm kế toán ngân sách và tài chính xã KTXA (65 đơn vị)</t>
  </si>
  <si>
    <t>Thù lao nhuận bút tin bài</t>
  </si>
  <si>
    <t>- Kinh phí duy trì hệ thống quản lý chất lượng theo tiêu chuẩn TCVN 9001:2015</t>
  </si>
  <si>
    <t>Chi đào tạo bồi dưỡng CBCC</t>
  </si>
  <si>
    <t>+ Kinh phí thuê đơn vị tư vấn thẩm định các dự án trên địa bàn tỉnh; Kinh phí thi tuyển lãnh đạo quản lý</t>
  </si>
  <si>
    <t>+ Bổ sung kinh phí chi trả chế độ nghỉ hưu trước tuổi</t>
  </si>
  <si>
    <t>(Kèm theo Quyết định số       /QĐ-STC ngày      / 10/2022)</t>
  </si>
  <si>
    <t>ĐÁNH GIÁ THỰC HIỆN DỰ TOÁN THU - CHI NGÂN SÁCH 9 THÁNG ĐẦU NĂM 2022</t>
  </si>
  <si>
    <t>Ước thực hiện  9 tháng đầu năm 2022</t>
  </si>
  <si>
    <t>+ Bổ sung kinh phí chi trợ cấp tết năm 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</si>
</sst>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.000%"/>
    <numFmt numFmtId="174" formatCode="0.0%"/>
    <numFmt numFmtId="175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.5"/>
      <name val="Times New Roman"/>
      <family val="1"/>
    </font>
    <font>
      <b/>
      <sz val="11.5"/>
      <name val="Times New Roman"/>
      <family val="1"/>
    </font>
    <font>
      <b/>
      <i/>
      <sz val="11.5"/>
      <name val="Times New Roman"/>
      <family val="1"/>
    </font>
    <font>
      <i/>
      <sz val="11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.5"/>
      <color indexed="8"/>
      <name val="Times New Roman"/>
      <family val="1"/>
    </font>
    <font>
      <i/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b/>
      <i/>
      <sz val="11.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.5"/>
      <color theme="1"/>
      <name val="Times New Roman"/>
      <family val="1"/>
    </font>
    <font>
      <i/>
      <sz val="11.5"/>
      <color theme="1"/>
      <name val="Times New Roman"/>
      <family val="1"/>
    </font>
    <font>
      <b/>
      <sz val="11.5"/>
      <color theme="1"/>
      <name val="Times New Roman"/>
      <family val="1"/>
    </font>
    <font>
      <b/>
      <i/>
      <sz val="11.5"/>
      <color theme="1"/>
      <name val="Times New Roman"/>
      <family val="1"/>
    </font>
    <font>
      <sz val="11.5"/>
      <color rgb="FF000000"/>
      <name val="Times New Roman"/>
      <family val="1"/>
    </font>
    <font>
      <b/>
      <sz val="11.5"/>
      <color rgb="FF000000"/>
      <name val="Times New Roman"/>
      <family val="1"/>
    </font>
    <font>
      <i/>
      <sz val="11.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172" fontId="3" fillId="0" borderId="0" xfId="44" applyNumberFormat="1" applyFont="1" applyFill="1" applyAlignment="1">
      <alignment horizontal="center"/>
    </xf>
    <xf numFmtId="0" fontId="45" fillId="0" borderId="0" xfId="0" applyFont="1" applyFill="1" applyAlignment="1">
      <alignment/>
    </xf>
    <xf numFmtId="172" fontId="5" fillId="0" borderId="0" xfId="44" applyNumberFormat="1" applyFont="1" applyFill="1" applyAlignment="1" applyProtection="1">
      <alignment/>
      <protection/>
    </xf>
    <xf numFmtId="172" fontId="2" fillId="0" borderId="0" xfId="42" applyNumberFormat="1" applyFont="1" applyFill="1" applyAlignment="1">
      <alignment/>
    </xf>
    <xf numFmtId="172" fontId="2" fillId="0" borderId="0" xfId="42" applyNumberFormat="1" applyFont="1" applyFill="1" applyAlignment="1">
      <alignment/>
    </xf>
    <xf numFmtId="3" fontId="2" fillId="0" borderId="0" xfId="42" applyNumberFormat="1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172" fontId="47" fillId="0" borderId="10" xfId="42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47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172" fontId="3" fillId="0" borderId="12" xfId="42" applyNumberFormat="1" applyFont="1" applyFill="1" applyBorder="1" applyAlignment="1" applyProtection="1">
      <alignment horizontal="right" vertical="center"/>
      <protection/>
    </xf>
    <xf numFmtId="10" fontId="47" fillId="0" borderId="12" xfId="42" applyNumberFormat="1" applyFont="1" applyFill="1" applyBorder="1" applyAlignment="1">
      <alignment horizontal="right" vertical="center" wrapText="1"/>
    </xf>
    <xf numFmtId="10" fontId="47" fillId="0" borderId="12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 quotePrefix="1">
      <alignment horizontal="left" vertical="center"/>
    </xf>
    <xf numFmtId="172" fontId="5" fillId="0" borderId="12" xfId="42" applyNumberFormat="1" applyFont="1" applyFill="1" applyBorder="1" applyAlignment="1" applyProtection="1">
      <alignment horizontal="right" vertical="center"/>
      <protection/>
    </xf>
    <xf numFmtId="10" fontId="46" fillId="0" borderId="12" xfId="42" applyNumberFormat="1" applyFont="1" applyFill="1" applyBorder="1" applyAlignment="1">
      <alignment horizontal="right" vertical="center" wrapText="1"/>
    </xf>
    <xf numFmtId="10" fontId="46" fillId="0" borderId="12" xfId="0" applyNumberFormat="1" applyFont="1" applyFill="1" applyBorder="1" applyAlignment="1">
      <alignment horizontal="right" vertical="center" wrapText="1"/>
    </xf>
    <xf numFmtId="172" fontId="48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172" fontId="2" fillId="0" borderId="12" xfId="42" applyNumberFormat="1" applyFont="1" applyFill="1" applyBorder="1" applyAlignment="1" applyProtection="1">
      <alignment horizontal="right" vertical="center"/>
      <protection/>
    </xf>
    <xf numFmtId="172" fontId="46" fillId="0" borderId="12" xfId="42" applyNumberFormat="1" applyFont="1" applyFill="1" applyBorder="1" applyAlignment="1">
      <alignment horizontal="right" vertical="center" wrapText="1"/>
    </xf>
    <xf numFmtId="172" fontId="45" fillId="0" borderId="12" xfId="42" applyNumberFormat="1" applyFont="1" applyFill="1" applyBorder="1" applyAlignment="1">
      <alignment horizontal="right" vertical="center" wrapText="1"/>
    </xf>
    <xf numFmtId="10" fontId="45" fillId="0" borderId="12" xfId="42" applyNumberFormat="1" applyFont="1" applyFill="1" applyBorder="1" applyAlignment="1">
      <alignment horizontal="right" vertical="center" wrapText="1"/>
    </xf>
    <xf numFmtId="10" fontId="45" fillId="0" borderId="12" xfId="0" applyNumberFormat="1" applyFont="1" applyFill="1" applyBorder="1" applyAlignment="1">
      <alignment horizontal="right" vertical="center" wrapText="1"/>
    </xf>
    <xf numFmtId="172" fontId="45" fillId="0" borderId="13" xfId="42" applyNumberFormat="1" applyFont="1" applyFill="1" applyBorder="1" applyAlignment="1">
      <alignment horizontal="left" wrapText="1"/>
    </xf>
    <xf numFmtId="0" fontId="8" fillId="0" borderId="12" xfId="0" applyFont="1" applyFill="1" applyBorder="1" applyAlignment="1" quotePrefix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 quotePrefix="1">
      <alignment horizontal="left" vertical="center" wrapText="1"/>
    </xf>
    <xf numFmtId="172" fontId="46" fillId="0" borderId="0" xfId="0" applyNumberFormat="1" applyFont="1" applyFill="1" applyAlignment="1">
      <alignment/>
    </xf>
    <xf numFmtId="172" fontId="49" fillId="0" borderId="12" xfId="42" applyNumberFormat="1" applyFont="1" applyFill="1" applyBorder="1" applyAlignment="1">
      <alignment horizontal="right" vertical="center" wrapText="1"/>
    </xf>
    <xf numFmtId="172" fontId="2" fillId="0" borderId="12" xfId="42" applyNumberFormat="1" applyFont="1" applyFill="1" applyBorder="1" applyAlignment="1">
      <alignment horizontal="right" vertical="center" wrapText="1"/>
    </xf>
    <xf numFmtId="172" fontId="47" fillId="0" borderId="0" xfId="0" applyNumberFormat="1" applyFont="1" applyFill="1" applyAlignment="1">
      <alignment/>
    </xf>
    <xf numFmtId="172" fontId="45" fillId="0" borderId="12" xfId="42" applyNumberFormat="1" applyFont="1" applyFill="1" applyBorder="1" applyAlignment="1">
      <alignment horizontal="left" vertical="center" wrapText="1"/>
    </xf>
    <xf numFmtId="172" fontId="45" fillId="0" borderId="0" xfId="42" applyNumberFormat="1" applyFont="1" applyFill="1" applyAlignment="1">
      <alignment/>
    </xf>
    <xf numFmtId="172" fontId="45" fillId="0" borderId="0" xfId="0" applyNumberFormat="1" applyFont="1" applyFill="1" applyAlignment="1">
      <alignment/>
    </xf>
    <xf numFmtId="172" fontId="50" fillId="0" borderId="12" xfId="42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left" vertical="center" wrapText="1"/>
    </xf>
    <xf numFmtId="172" fontId="51" fillId="0" borderId="12" xfId="42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 quotePrefix="1">
      <alignment horizontal="left" vertical="center"/>
    </xf>
    <xf numFmtId="172" fontId="2" fillId="33" borderId="12" xfId="42" applyNumberFormat="1" applyFont="1" applyFill="1" applyBorder="1" applyAlignment="1" applyProtection="1">
      <alignment horizontal="right" vertical="center"/>
      <protection/>
    </xf>
    <xf numFmtId="0" fontId="6" fillId="0" borderId="12" xfId="0" applyFont="1" applyFill="1" applyBorder="1" applyAlignment="1" quotePrefix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72" fontId="47" fillId="0" borderId="12" xfId="42" applyNumberFormat="1" applyFont="1" applyFill="1" applyBorder="1" applyAlignment="1">
      <alignment horizontal="right" vertical="center"/>
    </xf>
    <xf numFmtId="10" fontId="47" fillId="0" borderId="12" xfId="42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172" fontId="45" fillId="0" borderId="14" xfId="42" applyNumberFormat="1" applyFont="1" applyFill="1" applyBorder="1" applyAlignment="1">
      <alignment horizontal="right" vertical="center"/>
    </xf>
    <xf numFmtId="10" fontId="45" fillId="0" borderId="14" xfId="42" applyNumberFormat="1" applyFont="1" applyFill="1" applyBorder="1" applyAlignment="1">
      <alignment horizontal="right" vertical="center"/>
    </xf>
    <xf numFmtId="0" fontId="45" fillId="0" borderId="14" xfId="0" applyFont="1" applyFill="1" applyBorder="1" applyAlignment="1">
      <alignment horizontal="right" vertical="center"/>
    </xf>
    <xf numFmtId="172" fontId="45" fillId="0" borderId="0" xfId="42" applyNumberFormat="1" applyFont="1" applyFill="1" applyAlignment="1">
      <alignment/>
    </xf>
    <xf numFmtId="172" fontId="3" fillId="0" borderId="11" xfId="42" applyNumberFormat="1" applyFont="1" applyFill="1" applyBorder="1" applyAlignment="1" applyProtection="1">
      <alignment horizontal="right" vertical="center"/>
      <protection/>
    </xf>
    <xf numFmtId="10" fontId="3" fillId="0" borderId="11" xfId="42" applyNumberFormat="1" applyFont="1" applyFill="1" applyBorder="1" applyAlignment="1" applyProtection="1">
      <alignment horizontal="right" vertical="center"/>
      <protection/>
    </xf>
    <xf numFmtId="10" fontId="47" fillId="0" borderId="15" xfId="0" applyNumberFormat="1" applyFont="1" applyFill="1" applyBorder="1" applyAlignment="1">
      <alignment horizontal="right" vertical="center" wrapText="1"/>
    </xf>
    <xf numFmtId="0" fontId="47" fillId="0" borderId="16" xfId="0" applyFont="1" applyFill="1" applyBorder="1" applyAlignment="1">
      <alignment horizontal="center" vertical="center" wrapText="1"/>
    </xf>
    <xf numFmtId="9" fontId="45" fillId="0" borderId="12" xfId="0" applyNumberFormat="1" applyFont="1" applyFill="1" applyBorder="1" applyAlignment="1">
      <alignment horizontal="right" vertical="center" wrapText="1"/>
    </xf>
    <xf numFmtId="10" fontId="45" fillId="33" borderId="12" xfId="42" applyNumberFormat="1" applyFont="1" applyFill="1" applyBorder="1" applyAlignment="1">
      <alignment horizontal="right" vertical="center" wrapText="1"/>
    </xf>
    <xf numFmtId="172" fontId="46" fillId="0" borderId="0" xfId="42" applyNumberFormat="1" applyFont="1" applyFill="1" applyAlignment="1">
      <alignment/>
    </xf>
    <xf numFmtId="172" fontId="5" fillId="0" borderId="12" xfId="42" applyNumberFormat="1" applyFont="1" applyFill="1" applyBorder="1" applyAlignment="1">
      <alignment horizontal="right" vertical="center"/>
    </xf>
    <xf numFmtId="0" fontId="4" fillId="0" borderId="0" xfId="56" applyFont="1" applyFill="1" applyAlignment="1" applyProtection="1">
      <alignment horizontal="right"/>
      <protection/>
    </xf>
    <xf numFmtId="0" fontId="3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172" fontId="47" fillId="0" borderId="10" xfId="42" applyNumberFormat="1" applyFont="1" applyFill="1" applyBorder="1" applyAlignment="1">
      <alignment horizontal="center" vertical="center" wrapText="1"/>
    </xf>
    <xf numFmtId="172" fontId="47" fillId="0" borderId="17" xfId="42" applyNumberFormat="1" applyFont="1" applyFill="1" applyBorder="1" applyAlignment="1">
      <alignment horizontal="center" vertical="center" wrapText="1"/>
    </xf>
    <xf numFmtId="172" fontId="47" fillId="0" borderId="18" xfId="42" applyNumberFormat="1" applyFont="1" applyFill="1" applyBorder="1" applyAlignment="1">
      <alignment horizontal="center" vertical="center" wrapText="1"/>
    </xf>
    <xf numFmtId="172" fontId="47" fillId="0" borderId="19" xfId="42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2</xdr:row>
      <xdr:rowOff>47625</xdr:rowOff>
    </xdr:from>
    <xdr:to>
      <xdr:col>1</xdr:col>
      <xdr:colOff>1228725</xdr:colOff>
      <xdr:row>2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1171575" y="428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5.140625" style="4" customWidth="1"/>
    <col min="2" max="2" width="39.421875" style="4" customWidth="1"/>
    <col min="3" max="3" width="17.57421875" style="41" customWidth="1"/>
    <col min="4" max="4" width="17.28125" style="41" customWidth="1"/>
    <col min="5" max="5" width="10.7109375" style="57" customWidth="1"/>
    <col min="6" max="6" width="13.7109375" style="4" customWidth="1"/>
    <col min="7" max="7" width="18.140625" style="4" hidden="1" customWidth="1"/>
    <col min="8" max="8" width="9.421875" style="4" customWidth="1"/>
    <col min="9" max="10" width="9.140625" style="4" customWidth="1"/>
    <col min="11" max="11" width="19.28125" style="4" bestFit="1" customWidth="1"/>
    <col min="12" max="16384" width="9.140625" style="4" customWidth="1"/>
  </cols>
  <sheetData>
    <row r="1" spans="1:6" ht="15">
      <c r="A1" s="1"/>
      <c r="B1" s="2" t="s">
        <v>0</v>
      </c>
      <c r="C1" s="3"/>
      <c r="D1" s="66" t="s">
        <v>1</v>
      </c>
      <c r="E1" s="66"/>
      <c r="F1" s="3"/>
    </row>
    <row r="2" spans="1:6" ht="15">
      <c r="A2" s="1"/>
      <c r="B2" s="2" t="s">
        <v>2</v>
      </c>
      <c r="C2" s="5" t="s">
        <v>3</v>
      </c>
      <c r="D2" s="5"/>
      <c r="E2" s="5"/>
      <c r="F2" s="5"/>
    </row>
    <row r="3" spans="1:6" ht="15">
      <c r="A3" s="1"/>
      <c r="B3" s="2"/>
      <c r="C3" s="6"/>
      <c r="D3" s="6"/>
      <c r="E3" s="7"/>
      <c r="F3" s="8"/>
    </row>
    <row r="4" spans="1:6" ht="15">
      <c r="A4" s="1"/>
      <c r="B4" s="67" t="s">
        <v>43</v>
      </c>
      <c r="C4" s="67"/>
      <c r="D4" s="67"/>
      <c r="E4" s="67"/>
      <c r="F4" s="67"/>
    </row>
    <row r="5" spans="1:6" s="9" customFormat="1" ht="15">
      <c r="A5" s="68" t="s">
        <v>42</v>
      </c>
      <c r="B5" s="68"/>
      <c r="C5" s="68"/>
      <c r="D5" s="68"/>
      <c r="E5" s="68"/>
      <c r="F5" s="68"/>
    </row>
    <row r="7" spans="1:6" s="10" customFormat="1" ht="21" customHeight="1">
      <c r="A7" s="69" t="s">
        <v>4</v>
      </c>
      <c r="B7" s="69" t="s">
        <v>5</v>
      </c>
      <c r="C7" s="71" t="s">
        <v>6</v>
      </c>
      <c r="D7" s="71" t="s">
        <v>44</v>
      </c>
      <c r="E7" s="73" t="s">
        <v>7</v>
      </c>
      <c r="F7" s="74"/>
    </row>
    <row r="8" spans="1:6" s="10" customFormat="1" ht="43.5" customHeight="1">
      <c r="A8" s="70"/>
      <c r="B8" s="70"/>
      <c r="C8" s="72"/>
      <c r="D8" s="72"/>
      <c r="E8" s="11" t="s">
        <v>8</v>
      </c>
      <c r="F8" s="61" t="s">
        <v>9</v>
      </c>
    </row>
    <row r="9" spans="1:7" s="14" customFormat="1" ht="19.5" customHeight="1">
      <c r="A9" s="12"/>
      <c r="B9" s="13" t="s">
        <v>10</v>
      </c>
      <c r="C9" s="58">
        <f>C10+C30+C41</f>
        <v>21503655320</v>
      </c>
      <c r="D9" s="58">
        <f>D10+D30+D41</f>
        <v>10264901876</v>
      </c>
      <c r="E9" s="59">
        <f>D9/C9</f>
        <v>0.4773561389096893</v>
      </c>
      <c r="F9" s="60">
        <f>D9/G10</f>
        <v>1.0651951376133912</v>
      </c>
      <c r="G9" s="39">
        <f>G10+G30+G41</f>
        <v>9809139817</v>
      </c>
    </row>
    <row r="10" spans="1:7" s="14" customFormat="1" ht="21" customHeight="1">
      <c r="A10" s="15">
        <v>1</v>
      </c>
      <c r="B10" s="16" t="s">
        <v>11</v>
      </c>
      <c r="C10" s="17">
        <f>C11+C12</f>
        <v>19097655320</v>
      </c>
      <c r="D10" s="17">
        <f>D11+D12</f>
        <v>10018351876</v>
      </c>
      <c r="E10" s="18">
        <f>D10/C10</f>
        <v>0.5245854377478627</v>
      </c>
      <c r="F10" s="19">
        <f>D10/G11</f>
        <v>1.1925151113345562</v>
      </c>
      <c r="G10" s="39">
        <f>G11+G12</f>
        <v>9636639817</v>
      </c>
    </row>
    <row r="11" spans="1:7" s="26" customFormat="1" ht="20.25" customHeight="1">
      <c r="A11" s="20"/>
      <c r="B11" s="21" t="s">
        <v>12</v>
      </c>
      <c r="C11" s="22">
        <v>12999000000</v>
      </c>
      <c r="D11" s="65">
        <v>8216506914</v>
      </c>
      <c r="E11" s="23">
        <f>D11/C11</f>
        <v>0.6320876155088853</v>
      </c>
      <c r="F11" s="24">
        <f>D11/G11</f>
        <v>0.9780359862187238</v>
      </c>
      <c r="G11" s="25">
        <v>8401027191</v>
      </c>
    </row>
    <row r="12" spans="1:11" s="26" customFormat="1" ht="31.5">
      <c r="A12" s="20"/>
      <c r="B12" s="33" t="s">
        <v>13</v>
      </c>
      <c r="C12" s="22">
        <f>SUM(C13:C29)</f>
        <v>6098655320</v>
      </c>
      <c r="D12" s="22">
        <f>SUM(D13:D29)</f>
        <v>1801844962</v>
      </c>
      <c r="E12" s="23">
        <f>D12/C12</f>
        <v>0.2954495487047791</v>
      </c>
      <c r="F12" s="24">
        <f>D12/G12</f>
        <v>1.458260399809155</v>
      </c>
      <c r="G12" s="25">
        <f>SUM(G13:G29)</f>
        <v>1235612626</v>
      </c>
      <c r="K12" s="25"/>
    </row>
    <row r="13" spans="1:11" s="9" customFormat="1" ht="78.75">
      <c r="A13" s="34"/>
      <c r="B13" s="35" t="s">
        <v>14</v>
      </c>
      <c r="C13" s="27">
        <v>350000000</v>
      </c>
      <c r="D13" s="27">
        <f>68488683+82081452+4400000</f>
        <v>154970135</v>
      </c>
      <c r="E13" s="63">
        <f>D13/C13</f>
        <v>0.44277181428571427</v>
      </c>
      <c r="F13" s="30">
        <f>D13/G13</f>
        <v>1.6371237587154024</v>
      </c>
      <c r="G13" s="36">
        <v>94660000</v>
      </c>
      <c r="K13" s="64"/>
    </row>
    <row r="14" spans="1:11" ht="15.75">
      <c r="A14" s="34"/>
      <c r="B14" s="35" t="s">
        <v>15</v>
      </c>
      <c r="C14" s="37">
        <v>50000000</v>
      </c>
      <c r="D14" s="29"/>
      <c r="E14" s="30"/>
      <c r="F14" s="30"/>
      <c r="G14" s="32">
        <v>46494000</v>
      </c>
      <c r="K14" s="42">
        <f>K12-K13</f>
        <v>0</v>
      </c>
    </row>
    <row r="15" spans="1:7" ht="47.25">
      <c r="A15" s="34"/>
      <c r="B15" s="35" t="s">
        <v>16</v>
      </c>
      <c r="C15" s="37">
        <v>810000000</v>
      </c>
      <c r="D15" s="29">
        <v>584578706</v>
      </c>
      <c r="E15" s="30">
        <f>D15/C15</f>
        <v>0.7217021061728395</v>
      </c>
      <c r="F15" s="30">
        <f>D15/G15</f>
        <v>3.4705549229415236</v>
      </c>
      <c r="G15" s="32">
        <v>168439549</v>
      </c>
    </row>
    <row r="16" spans="1:7" ht="31.5">
      <c r="A16" s="34"/>
      <c r="B16" s="35" t="s">
        <v>17</v>
      </c>
      <c r="C16" s="37">
        <v>450000000</v>
      </c>
      <c r="D16" s="38">
        <v>250753801</v>
      </c>
      <c r="E16" s="30">
        <f>D16/C16</f>
        <v>0.5572306688888888</v>
      </c>
      <c r="F16" s="30">
        <f>D16/G16</f>
        <v>1.0365282434597671</v>
      </c>
      <c r="G16" s="32">
        <v>241916998</v>
      </c>
    </row>
    <row r="17" spans="1:7" ht="63">
      <c r="A17" s="34"/>
      <c r="B17" s="35" t="s">
        <v>18</v>
      </c>
      <c r="C17" s="37">
        <v>180000000</v>
      </c>
      <c r="D17" s="38">
        <v>27200000</v>
      </c>
      <c r="E17" s="30">
        <f>D17/C17</f>
        <v>0.1511111111111111</v>
      </c>
      <c r="F17" s="30">
        <f>D17/G17</f>
        <v>0.42105263157894735</v>
      </c>
      <c r="G17" s="32">
        <v>64600000</v>
      </c>
    </row>
    <row r="18" spans="1:8" s="14" customFormat="1" ht="31.5">
      <c r="A18" s="34"/>
      <c r="B18" s="35" t="s">
        <v>19</v>
      </c>
      <c r="C18" s="37">
        <v>279000000</v>
      </c>
      <c r="D18" s="29"/>
      <c r="E18" s="30"/>
      <c r="F18" s="30"/>
      <c r="G18" s="32">
        <v>0</v>
      </c>
      <c r="H18" s="39"/>
    </row>
    <row r="19" spans="1:8" s="14" customFormat="1" ht="63">
      <c r="A19" s="34"/>
      <c r="B19" s="35" t="s">
        <v>20</v>
      </c>
      <c r="C19" s="37">
        <v>55000000</v>
      </c>
      <c r="D19" s="29">
        <v>9000000</v>
      </c>
      <c r="E19" s="30">
        <f>D19/C19</f>
        <v>0.16363636363636364</v>
      </c>
      <c r="F19" s="30">
        <f>D19/G19</f>
        <v>0.14685706543782767</v>
      </c>
      <c r="G19" s="40">
        <v>61284079</v>
      </c>
      <c r="H19" s="39"/>
    </row>
    <row r="20" spans="1:8" ht="47.25">
      <c r="A20" s="34"/>
      <c r="B20" s="35" t="s">
        <v>21</v>
      </c>
      <c r="C20" s="37">
        <v>761000000</v>
      </c>
      <c r="D20" s="29">
        <v>192850000</v>
      </c>
      <c r="E20" s="30">
        <f>D20/C20</f>
        <v>0.2534165571616294</v>
      </c>
      <c r="F20" s="30">
        <f>D20/G20</f>
        <v>2.00010371292263</v>
      </c>
      <c r="G20" s="32">
        <v>96420000</v>
      </c>
      <c r="H20" s="41"/>
    </row>
    <row r="21" spans="1:8" ht="47.25">
      <c r="A21" s="34"/>
      <c r="B21" s="35" t="s">
        <v>40</v>
      </c>
      <c r="C21" s="37">
        <v>450000000</v>
      </c>
      <c r="D21" s="38">
        <v>75770000</v>
      </c>
      <c r="E21" s="30">
        <f>D21/C21</f>
        <v>0.16837777777777777</v>
      </c>
      <c r="F21" s="30">
        <f>D21/G21</f>
        <v>0.30939158840342995</v>
      </c>
      <c r="G21" s="32">
        <v>244900000</v>
      </c>
      <c r="H21" s="42"/>
    </row>
    <row r="22" spans="1:7" ht="47.25">
      <c r="A22" s="34"/>
      <c r="B22" s="35" t="s">
        <v>22</v>
      </c>
      <c r="C22" s="37">
        <v>758000000</v>
      </c>
      <c r="D22" s="38">
        <v>9200000</v>
      </c>
      <c r="E22" s="30">
        <f>D22/C22</f>
        <v>0.012137203166226913</v>
      </c>
      <c r="F22" s="30">
        <f>D22/G22</f>
        <v>0.046</v>
      </c>
      <c r="G22" s="32">
        <v>200000000</v>
      </c>
    </row>
    <row r="23" spans="1:7" ht="36" customHeight="1">
      <c r="A23" s="34"/>
      <c r="B23" s="35" t="s">
        <v>23</v>
      </c>
      <c r="C23" s="37">
        <v>831000000</v>
      </c>
      <c r="D23" s="38"/>
      <c r="E23" s="30"/>
      <c r="F23" s="30"/>
      <c r="G23" s="32"/>
    </row>
    <row r="24" spans="1:7" ht="36" customHeight="1">
      <c r="A24" s="34"/>
      <c r="B24" s="35" t="s">
        <v>24</v>
      </c>
      <c r="C24" s="37">
        <v>99000000</v>
      </c>
      <c r="D24" s="38"/>
      <c r="E24" s="30"/>
      <c r="F24" s="30"/>
      <c r="G24" s="32"/>
    </row>
    <row r="25" spans="1:7" ht="63">
      <c r="A25" s="34"/>
      <c r="B25" s="35" t="s">
        <v>25</v>
      </c>
      <c r="C25" s="37">
        <v>150000000</v>
      </c>
      <c r="D25" s="38"/>
      <c r="E25" s="30"/>
      <c r="F25" s="30"/>
      <c r="G25" s="32"/>
    </row>
    <row r="26" spans="1:7" ht="63">
      <c r="A26" s="34"/>
      <c r="B26" s="35" t="s">
        <v>26</v>
      </c>
      <c r="C26" s="37">
        <v>360000000</v>
      </c>
      <c r="D26" s="38"/>
      <c r="E26" s="30"/>
      <c r="F26" s="30"/>
      <c r="G26" s="32"/>
    </row>
    <row r="27" spans="1:7" ht="31.5">
      <c r="A27" s="34"/>
      <c r="B27" s="35" t="s">
        <v>45</v>
      </c>
      <c r="C27" s="37">
        <v>170000000</v>
      </c>
      <c r="D27" s="38">
        <v>170000000</v>
      </c>
      <c r="E27" s="30">
        <f aca="true" t="shared" si="0" ref="E27:E33">D27/C27</f>
        <v>1</v>
      </c>
      <c r="F27" s="30">
        <f>D27/172500000</f>
        <v>0.9855072463768116</v>
      </c>
      <c r="G27" s="32"/>
    </row>
    <row r="28" spans="1:7" ht="31.5">
      <c r="A28" s="34"/>
      <c r="B28" s="35" t="s">
        <v>41</v>
      </c>
      <c r="C28" s="37">
        <v>258655320</v>
      </c>
      <c r="D28" s="37">
        <v>258655320</v>
      </c>
      <c r="E28" s="30">
        <f t="shared" si="0"/>
        <v>1</v>
      </c>
      <c r="F28" s="30"/>
      <c r="G28" s="32"/>
    </row>
    <row r="29" spans="1:7" ht="15.75">
      <c r="A29" s="34"/>
      <c r="B29" s="35" t="s">
        <v>27</v>
      </c>
      <c r="C29" s="37">
        <v>87000000</v>
      </c>
      <c r="D29" s="38">
        <v>68867000</v>
      </c>
      <c r="E29" s="30">
        <f t="shared" si="0"/>
        <v>0.7915747126436782</v>
      </c>
      <c r="F29" s="30">
        <f>D29/G29</f>
        <v>4.075452716297787</v>
      </c>
      <c r="G29" s="40">
        <v>16898000</v>
      </c>
    </row>
    <row r="30" spans="1:7" s="14" customFormat="1" ht="15.75">
      <c r="A30" s="15">
        <v>2</v>
      </c>
      <c r="B30" s="16" t="s">
        <v>28</v>
      </c>
      <c r="C30" s="43">
        <f>SUM(C31)</f>
        <v>2217000000</v>
      </c>
      <c r="D30" s="43">
        <f>SUM(D31)</f>
        <v>236510000</v>
      </c>
      <c r="E30" s="18">
        <f t="shared" si="0"/>
        <v>0.10668019846639604</v>
      </c>
      <c r="F30" s="19">
        <f>D30/G30</f>
        <v>1.371072463768116</v>
      </c>
      <c r="G30" s="43">
        <v>172500000</v>
      </c>
    </row>
    <row r="31" spans="1:7" ht="15.75">
      <c r="A31" s="20"/>
      <c r="B31" s="44" t="s">
        <v>29</v>
      </c>
      <c r="C31" s="45">
        <f>SUM(C33:C40)</f>
        <v>2217000000</v>
      </c>
      <c r="D31" s="45">
        <f>SUM(D33:D40)</f>
        <v>236510000</v>
      </c>
      <c r="E31" s="23">
        <f t="shared" si="0"/>
        <v>0.10668019846639604</v>
      </c>
      <c r="F31" s="24">
        <f>D31/G31</f>
        <v>0.7138416032838344</v>
      </c>
      <c r="G31" s="45">
        <f>SUM(G33:G40)</f>
        <v>331320000</v>
      </c>
    </row>
    <row r="32" spans="1:7" s="14" customFormat="1" ht="15.75">
      <c r="A32" s="34"/>
      <c r="B32" s="46" t="s">
        <v>30</v>
      </c>
      <c r="C32" s="47">
        <f>SUM(C33:C39)</f>
        <v>2202000000</v>
      </c>
      <c r="D32" s="47">
        <f>SUM(D33:D39)</f>
        <v>236510000</v>
      </c>
      <c r="E32" s="23">
        <f t="shared" si="0"/>
        <v>0.10740690281562217</v>
      </c>
      <c r="F32" s="24">
        <f>D32/G32</f>
        <v>0.7138416032838344</v>
      </c>
      <c r="G32" s="47">
        <f>SUM(G33:G39)</f>
        <v>331320000</v>
      </c>
    </row>
    <row r="33" spans="1:7" ht="15.75">
      <c r="A33" s="34"/>
      <c r="B33" s="46" t="s">
        <v>31</v>
      </c>
      <c r="C33" s="27">
        <v>407000000</v>
      </c>
      <c r="D33" s="38">
        <v>12000000</v>
      </c>
      <c r="E33" s="23">
        <f t="shared" si="0"/>
        <v>0.029484029484029485</v>
      </c>
      <c r="F33" s="31"/>
      <c r="G33" s="32"/>
    </row>
    <row r="34" spans="1:7" ht="31.5">
      <c r="A34" s="34"/>
      <c r="B34" s="48" t="s">
        <v>32</v>
      </c>
      <c r="C34" s="27">
        <v>96000000</v>
      </c>
      <c r="D34" s="29"/>
      <c r="E34" s="30"/>
      <c r="F34" s="31"/>
      <c r="G34" s="32"/>
    </row>
    <row r="35" spans="1:7" ht="31.5">
      <c r="A35" s="34"/>
      <c r="B35" s="48" t="s">
        <v>33</v>
      </c>
      <c r="C35" s="27">
        <v>185000000</v>
      </c>
      <c r="D35" s="29">
        <f>64350000+8140000*8</f>
        <v>129470000</v>
      </c>
      <c r="E35" s="30">
        <f>D35/C35</f>
        <v>0.6998378378378378</v>
      </c>
      <c r="F35" s="31">
        <f>D35/G35</f>
        <v>0.6327956989247312</v>
      </c>
      <c r="G35" s="32">
        <v>204600000</v>
      </c>
    </row>
    <row r="36" spans="1:7" ht="47.25">
      <c r="A36" s="34"/>
      <c r="B36" s="48" t="s">
        <v>34</v>
      </c>
      <c r="C36" s="27">
        <v>127000000</v>
      </c>
      <c r="D36" s="29">
        <v>95040000</v>
      </c>
      <c r="E36" s="30">
        <f>D36/C36</f>
        <v>0.7483464566929133</v>
      </c>
      <c r="F36" s="62">
        <f>D36/G36</f>
        <v>0.75</v>
      </c>
      <c r="G36" s="4">
        <v>126720000</v>
      </c>
    </row>
    <row r="37" spans="1:6" ht="31.5">
      <c r="A37" s="34"/>
      <c r="B37" s="48" t="s">
        <v>35</v>
      </c>
      <c r="C37" s="27">
        <v>1201000000</v>
      </c>
      <c r="D37" s="29"/>
      <c r="E37" s="30"/>
      <c r="F37" s="31"/>
    </row>
    <row r="38" spans="1:6" ht="31.5">
      <c r="A38" s="34"/>
      <c r="B38" s="48" t="s">
        <v>36</v>
      </c>
      <c r="C38" s="27">
        <v>158000000</v>
      </c>
      <c r="D38" s="29"/>
      <c r="E38" s="30"/>
      <c r="F38" s="31"/>
    </row>
    <row r="39" spans="1:6" ht="15.75">
      <c r="A39" s="34"/>
      <c r="B39" s="48" t="s">
        <v>37</v>
      </c>
      <c r="C39" s="27">
        <v>28000000</v>
      </c>
      <c r="D39" s="29"/>
      <c r="E39" s="30"/>
      <c r="F39" s="31"/>
    </row>
    <row r="40" spans="1:6" ht="31.5">
      <c r="A40" s="34"/>
      <c r="B40" s="33" t="s">
        <v>38</v>
      </c>
      <c r="C40" s="22">
        <v>15000000</v>
      </c>
      <c r="D40" s="28"/>
      <c r="E40" s="23"/>
      <c r="F40" s="31"/>
    </row>
    <row r="41" spans="1:6" s="14" customFormat="1" ht="15.75">
      <c r="A41" s="15">
        <v>3</v>
      </c>
      <c r="B41" s="49" t="s">
        <v>39</v>
      </c>
      <c r="C41" s="50">
        <f>SUM(C42)</f>
        <v>189000000</v>
      </c>
      <c r="D41" s="50">
        <f>SUM(D42)</f>
        <v>10040000</v>
      </c>
      <c r="E41" s="51">
        <f>E42</f>
        <v>0.05312169312169312</v>
      </c>
      <c r="F41" s="50"/>
    </row>
    <row r="42" spans="1:6" ht="15.75">
      <c r="A42" s="52"/>
      <c r="B42" s="53" t="s">
        <v>29</v>
      </c>
      <c r="C42" s="54">
        <v>189000000</v>
      </c>
      <c r="D42" s="54">
        <v>10040000</v>
      </c>
      <c r="E42" s="55">
        <f>D42/C42</f>
        <v>0.05312169312169312</v>
      </c>
      <c r="F42" s="56"/>
    </row>
  </sheetData>
  <sheetProtection/>
  <mergeCells count="8">
    <mergeCell ref="D1:E1"/>
    <mergeCell ref="B4:F4"/>
    <mergeCell ref="A5:F5"/>
    <mergeCell ref="A7:A8"/>
    <mergeCell ref="B7:B8"/>
    <mergeCell ref="C7:C8"/>
    <mergeCell ref="D7:D8"/>
    <mergeCell ref="E7:F7"/>
  </mergeCells>
  <printOptions horizontalCentered="1"/>
  <pageMargins left="0.17" right="0.19" top="0.82" bottom="0.82" header="0.3" footer="0.31"/>
  <pageSetup horizontalDpi="600" verticalDpi="600" orientation="portrait" paperSize="9" scale="90" r:id="rId2"/>
  <headerFoot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lamtt</dc:creator>
  <cp:keywords/>
  <dc:description/>
  <cp:lastModifiedBy>thaovtp</cp:lastModifiedBy>
  <cp:lastPrinted>2022-10-13T00:38:36Z</cp:lastPrinted>
  <dcterms:created xsi:type="dcterms:W3CDTF">2022-07-11T03:27:56Z</dcterms:created>
  <dcterms:modified xsi:type="dcterms:W3CDTF">2022-10-13T00:38:38Z</dcterms:modified>
  <cp:category/>
  <cp:version/>
  <cp:contentType/>
  <cp:contentStatus/>
</cp:coreProperties>
</file>