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 Tai chinh\Bao cao\Cong khai ngan sach\2022\So Tai chinh\46\"/>
    </mc:Choice>
  </mc:AlternateContent>
  <bookViews>
    <workbookView xWindow="120" yWindow="45" windowWidth="20055" windowHeight="9975"/>
  </bookViews>
  <sheets>
    <sheet name="Bao cao" sheetId="2" r:id="rId1"/>
  </sheets>
  <definedNames>
    <definedName name="_xlnm.Print_Titles" localSheetId="0">'Bao cao'!$6:$7</definedName>
  </definedNames>
  <calcPr calcId="162913"/>
</workbook>
</file>

<file path=xl/calcChain.xml><?xml version="1.0" encoding="utf-8"?>
<calcChain xmlns="http://schemas.openxmlformats.org/spreadsheetml/2006/main">
  <c r="E42" i="2" l="1"/>
  <c r="E41" i="2" s="1"/>
  <c r="E34" i="2"/>
  <c r="E35" i="2"/>
  <c r="E36" i="2"/>
  <c r="E37" i="2"/>
  <c r="E38" i="2"/>
  <c r="E39" i="2"/>
  <c r="E40" i="2"/>
  <c r="F17" i="2"/>
  <c r="F15" i="2"/>
  <c r="D31" i="2"/>
  <c r="D30" i="2" s="1"/>
  <c r="F30" i="2" s="1"/>
  <c r="D14" i="2"/>
  <c r="D9" i="2" s="1"/>
  <c r="D8" i="2" s="1"/>
  <c r="C14" i="2"/>
  <c r="D41" i="2"/>
  <c r="E11" i="2"/>
  <c r="G11" i="2"/>
  <c r="F11" i="2" s="1"/>
  <c r="E12" i="2"/>
  <c r="F12" i="2"/>
  <c r="E13" i="2"/>
  <c r="F13" i="2"/>
  <c r="C32" i="2"/>
  <c r="E32" i="2" s="1"/>
  <c r="C31" i="2"/>
  <c r="C41" i="2"/>
  <c r="E33" i="2"/>
  <c r="E28" i="2"/>
  <c r="E24" i="2"/>
  <c r="E17" i="2"/>
  <c r="E29" i="2"/>
  <c r="E27" i="2"/>
  <c r="E26" i="2"/>
  <c r="E25" i="2"/>
  <c r="E23" i="2"/>
  <c r="E22" i="2"/>
  <c r="E21" i="2"/>
  <c r="E20" i="2"/>
  <c r="E19" i="2"/>
  <c r="E18" i="2"/>
  <c r="E16" i="2"/>
  <c r="F8" i="2" l="1"/>
  <c r="E31" i="2"/>
  <c r="E14" i="2"/>
  <c r="C30" i="2"/>
  <c r="E30" i="2" s="1"/>
  <c r="C9" i="2"/>
  <c r="E15" i="2" l="1"/>
  <c r="C8" i="2"/>
  <c r="E8" i="2" s="1"/>
  <c r="F10" i="2" l="1"/>
  <c r="E10" i="2"/>
  <c r="E9" i="2" l="1"/>
  <c r="F9" i="2"/>
</calcChain>
</file>

<file path=xl/sharedStrings.xml><?xml version="1.0" encoding="utf-8"?>
<sst xmlns="http://schemas.openxmlformats.org/spreadsheetml/2006/main" count="48" uniqueCount="47">
  <si>
    <t xml:space="preserve">UBND TỈNH BÀ RỊA - VŨNG TÀU            </t>
  </si>
  <si>
    <t>(Thông tư 61/2017/TT-BTC ngày 15/6/2017 của Bộ Tài chính)</t>
  </si>
  <si>
    <t>STT</t>
  </si>
  <si>
    <t xml:space="preserve">Nội dung </t>
  </si>
  <si>
    <t xml:space="preserve">Dự toán năm </t>
  </si>
  <si>
    <t>So sánh (%)</t>
  </si>
  <si>
    <t xml:space="preserve">Dự toán </t>
  </si>
  <si>
    <t>Cùng kỳ năm trước</t>
  </si>
  <si>
    <t>Dự toán chi ngân sách nhà nước</t>
  </si>
  <si>
    <t>+ Kinh phí hoạt động công tác Đảng</t>
  </si>
  <si>
    <t>Chi quản lý hành chính</t>
  </si>
  <si>
    <t>+ Kinh phí trang phục thanh tra</t>
  </si>
  <si>
    <t>+ Chi phục vụ các kỳ họp Tỉnh Uỷ, HĐND, UBND tỉnh</t>
  </si>
  <si>
    <t>+ Kinh phí thẩm định kế hoạch lựa chọn nhà thầu đối với các gói thầu mua sắm thường xuyên thuộc thẩm quyền phê duyệt của UBND tỉnh</t>
  </si>
  <si>
    <t xml:space="preserve">Chi sự nghiệp khoa học công nghệ </t>
  </si>
  <si>
    <t>Ước thực hiện quý I/2021</t>
  </si>
  <si>
    <t xml:space="preserve">+ Kinh phí thực hiện công tác quyết toán NS hàng năm, công tác khoá sổ cuối năm và lập dự toán hàng năm; tổng hợp báo cáo tài chính của các doanh nghiệp nước ngoài trên địa bàn tỉnh </t>
  </si>
  <si>
    <t>+ Kinh phí đi công tác và tiếp các đoàn đến làm việc theo ủy quyền của lãnh đạo Tỉnh có liên quan đến tài chính ngân sách</t>
  </si>
  <si>
    <t>+ Chi thu thập, tổng hợp thông tin và thực hiện báo cáo giá thị trường; nhập cơ sở dữ liệu quốc gia về giá; nhập, duyệt, chuẩn hóa dữ liệu về tài sản nhà nước</t>
  </si>
  <si>
    <t>+ Chi hoạt động của Hội đồng định giá trong tố tụng hình sự</t>
  </si>
  <si>
    <t>+ Kinh phí thuê đơn vị tư vấn xây dựng hệ số điều chỉnh giá đất trên địa bàn tỉnh</t>
  </si>
  <si>
    <t>- Kinh phí thực hiện chế độ tự chủ</t>
  </si>
  <si>
    <t>+ Chi lương và hoạt động</t>
  </si>
  <si>
    <t>+ Kinh phí được trích từ các khoản thu thực nộp qua công tác thanh tra</t>
  </si>
  <si>
    <t>+ Kinh phí hợp đồng lao động (theo nghị định 68 và Nghị định 161)</t>
  </si>
  <si>
    <t>- Kinh phí không thực hiện chế độ tự chủ</t>
  </si>
  <si>
    <t>+ Kinh phí của Hội đồng thẩm định giá đất cụ thể đối với các dự án trên địa bàn tỉnh</t>
  </si>
  <si>
    <t>+ Kinh phí thuê đơn vị tư vấn thẩm định các dự án trên địa bàn tỉnh</t>
  </si>
  <si>
    <t>+  Kinh phí thực hiện việc sắp xếp lại, xử lý các cơ sở nhà, đất trên địa bàn tỉnh  (Ban chỉ đạo 167 và Tổ giúp việc)</t>
  </si>
  <si>
    <t xml:space="preserve">+  Kinh phí thực hiện điều tra khảo sát chi phí sản xuất và giá thành sản xuất thóc </t>
  </si>
  <si>
    <t xml:space="preserve">+  Kinh phí thực hiện thẩm định phương án tự chủ tài chính đơn vị sự nghiệp công lập cấp tỉnh theo Nghị định số 60/2021/NĐ-CP </t>
  </si>
  <si>
    <t xml:space="preserve">+  Kinh phí tổ chức hội nghị, tập huấn triển khai cơ chế tự chủ tài chính đơn vị sự nghiệp công lập theo Nghị định số 60/2021/NĐ-CP </t>
  </si>
  <si>
    <t>Kinh phí nhiệm vụ không thường xuyên</t>
  </si>
  <si>
    <t>- Chi công nghệ thông tin</t>
  </si>
  <si>
    <t>Máy tính xách tay, máy in, máy scan</t>
  </si>
  <si>
    <t xml:space="preserve">Tường lửa (thông số kỹ thuật cơ bản); Tường lửa đường truyền ngành Tài chính </t>
  </si>
  <si>
    <t xml:space="preserve">Thuê kênh truyền số liệu chuyên dùng VNPT và Viettel </t>
  </si>
  <si>
    <t xml:space="preserve">Thuê kênh truyền số liệu chuyên dùng Viettel tại 8 phòng Tài chính Kế hoạch huyện, tx, tp </t>
  </si>
  <si>
    <t>Bảo trì Phần mềm kế toán HCSN IMAS (494 đơn vị)</t>
  </si>
  <si>
    <t>Bảo trì Phần mềm kế toán ngân sách và tài chính xã KTXA (65 đơn vị)</t>
  </si>
  <si>
    <t>Thù lao nhuận bút tin bài</t>
  </si>
  <si>
    <t>- Kinh phí duy trì hệ thống quản lý chất lượng theo tiêu chuẩn TCVN 9001:2015</t>
  </si>
  <si>
    <t>Chi đào tạo bồi dưỡng CBCC</t>
  </si>
  <si>
    <t>ĐÁNH GIÁ THỰC HIỆN DỰ TOÁN THU - CHI NGÂN SÁCH QUÝ I NĂM 2022</t>
  </si>
  <si>
    <t>(Kèm theo Quyết định số       /QĐ-STC ngày    /    /2022)</t>
  </si>
  <si>
    <t>Biểu số 3</t>
  </si>
  <si>
    <r>
      <t xml:space="preserve">              </t>
    </r>
    <r>
      <rPr>
        <b/>
        <sz val="12"/>
        <rFont val="Times New Roman"/>
        <family val="1"/>
      </rPr>
      <t xml:space="preserve"> SỞ T</t>
    </r>
    <r>
      <rPr>
        <b/>
        <u/>
        <sz val="12"/>
        <rFont val="Times New Roman"/>
        <family val="1"/>
      </rPr>
      <t>ÀI C</t>
    </r>
    <r>
      <rPr>
        <b/>
        <sz val="12"/>
        <rFont val="Times New Roman"/>
        <family val="1"/>
      </rPr>
      <t xml:space="preserve">HÍNH </t>
    </r>
    <r>
      <rPr>
        <sz val="12"/>
        <rFont val="Times New Roman"/>
        <family val="1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</si>
</sst>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quotePrefix="1" applyFont="1" applyFill="1" applyBorder="1" applyAlignment="1">
      <alignment horizontal="left" vertical="center"/>
    </xf>
    <xf numFmtId="0" fontId="4" fillId="0" borderId="2" xfId="0" quotePrefix="1" applyFont="1" applyFill="1" applyBorder="1" applyAlignment="1">
      <alignment horizontal="left" vertical="center" wrapText="1"/>
    </xf>
    <xf numFmtId="164" fontId="2" fillId="0" borderId="2" xfId="0" quotePrefix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3" fillId="0" borderId="0" xfId="2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4" xfId="1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164" fontId="3" fillId="0" borderId="2" xfId="1" applyNumberFormat="1" applyFont="1" applyFill="1" applyBorder="1" applyAlignment="1" applyProtection="1">
      <alignment horizontal="right" vertical="center"/>
    </xf>
    <xf numFmtId="10" fontId="8" fillId="0" borderId="2" xfId="1" applyNumberFormat="1" applyFont="1" applyFill="1" applyBorder="1" applyAlignment="1">
      <alignment horizontal="right" vertical="center" wrapText="1"/>
    </xf>
    <xf numFmtId="10" fontId="8" fillId="0" borderId="2" xfId="0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 applyProtection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10" fontId="7" fillId="0" borderId="2" xfId="1" applyNumberFormat="1" applyFont="1" applyFill="1" applyBorder="1" applyAlignment="1">
      <alignment horizontal="right" vertical="center" wrapText="1"/>
    </xf>
    <xf numFmtId="10" fontId="7" fillId="0" borderId="2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/>
    <xf numFmtId="0" fontId="9" fillId="0" borderId="0" xfId="0" applyFont="1" applyFill="1"/>
    <xf numFmtId="164" fontId="2" fillId="0" borderId="2" xfId="1" applyNumberFormat="1" applyFont="1" applyFill="1" applyBorder="1" applyAlignment="1" applyProtection="1">
      <alignment horizontal="right" vertical="center"/>
    </xf>
    <xf numFmtId="164" fontId="7" fillId="0" borderId="2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right" vertical="center" wrapText="1"/>
    </xf>
    <xf numFmtId="10" fontId="6" fillId="0" borderId="2" xfId="1" applyNumberFormat="1" applyFont="1" applyFill="1" applyBorder="1" applyAlignment="1">
      <alignment horizontal="right" vertical="center" wrapText="1"/>
    </xf>
    <xf numFmtId="10" fontId="6" fillId="0" borderId="2" xfId="0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left" wrapText="1"/>
    </xf>
    <xf numFmtId="164" fontId="8" fillId="0" borderId="0" xfId="1" applyNumberFormat="1" applyFont="1" applyFill="1"/>
    <xf numFmtId="164" fontId="7" fillId="0" borderId="0" xfId="0" applyNumberFormat="1" applyFont="1" applyFill="1"/>
    <xf numFmtId="164" fontId="10" fillId="0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/>
    <xf numFmtId="164" fontId="6" fillId="0" borderId="0" xfId="1" applyNumberFormat="1" applyFont="1" applyFill="1"/>
    <xf numFmtId="164" fontId="6" fillId="0" borderId="0" xfId="0" applyNumberFormat="1" applyFont="1" applyFill="1"/>
    <xf numFmtId="164" fontId="11" fillId="0" borderId="2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left" wrapText="1"/>
    </xf>
    <xf numFmtId="164" fontId="12" fillId="0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 applyProtection="1">
      <alignment horizontal="right"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8" fillId="0" borderId="2" xfId="1" applyNumberFormat="1" applyFont="1" applyFill="1" applyBorder="1" applyAlignment="1">
      <alignment horizontal="right" vertical="center"/>
    </xf>
    <xf numFmtId="10" fontId="8" fillId="0" borderId="2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right" vertical="center"/>
    </xf>
    <xf numFmtId="10" fontId="6" fillId="0" borderId="3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4" fontId="6" fillId="0" borderId="0" xfId="1" applyNumberFormat="1" applyFont="1" applyFill="1" applyAlignment="1"/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0" fontId="3" fillId="0" borderId="1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0" fontId="5" fillId="0" borderId="0" xfId="3" applyFont="1" applyFill="1" applyAlignment="1" applyProtection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Alignment="1" applyProtection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3" sqref="A3:XFD3"/>
    </sheetView>
  </sheetViews>
  <sheetFormatPr defaultRowHeight="15.75" x14ac:dyDescent="0.25"/>
  <cols>
    <col min="1" max="1" width="5.140625" style="18" customWidth="1"/>
    <col min="2" max="2" width="39.42578125" style="18" customWidth="1"/>
    <col min="3" max="3" width="17.5703125" style="45" customWidth="1"/>
    <col min="4" max="4" width="16.7109375" style="45" customWidth="1"/>
    <col min="5" max="5" width="10.7109375" style="58" customWidth="1"/>
    <col min="6" max="6" width="22.42578125" style="18" customWidth="1"/>
    <col min="7" max="7" width="15.7109375" style="18" hidden="1" customWidth="1"/>
    <col min="8" max="8" width="9.42578125" style="18" customWidth="1"/>
    <col min="9" max="16384" width="9.140625" style="18"/>
  </cols>
  <sheetData>
    <row r="1" spans="1:7" x14ac:dyDescent="0.25">
      <c r="A1" s="15"/>
      <c r="B1" s="16" t="s">
        <v>0</v>
      </c>
      <c r="C1" s="17"/>
      <c r="D1" s="63" t="s">
        <v>45</v>
      </c>
      <c r="E1" s="63"/>
      <c r="F1" s="17"/>
    </row>
    <row r="2" spans="1:7" ht="27.75" customHeight="1" x14ac:dyDescent="0.25">
      <c r="A2" s="15"/>
      <c r="B2" s="62" t="s">
        <v>46</v>
      </c>
      <c r="C2" s="72" t="s">
        <v>1</v>
      </c>
      <c r="D2" s="72"/>
      <c r="E2" s="72"/>
      <c r="F2" s="72"/>
    </row>
    <row r="3" spans="1:7" x14ac:dyDescent="0.25">
      <c r="A3" s="15"/>
      <c r="B3" s="64" t="s">
        <v>43</v>
      </c>
      <c r="C3" s="64"/>
      <c r="D3" s="64"/>
      <c r="E3" s="64"/>
      <c r="F3" s="64"/>
    </row>
    <row r="4" spans="1:7" s="19" customFormat="1" x14ac:dyDescent="0.25">
      <c r="A4" s="65" t="s">
        <v>44</v>
      </c>
      <c r="B4" s="65"/>
      <c r="C4" s="65"/>
      <c r="D4" s="65"/>
      <c r="E4" s="65"/>
      <c r="F4" s="65"/>
    </row>
    <row r="6" spans="1:7" s="20" customFormat="1" x14ac:dyDescent="0.25">
      <c r="A6" s="66" t="s">
        <v>2</v>
      </c>
      <c r="B6" s="66" t="s">
        <v>3</v>
      </c>
      <c r="C6" s="68" t="s">
        <v>4</v>
      </c>
      <c r="D6" s="68" t="s">
        <v>15</v>
      </c>
      <c r="E6" s="70" t="s">
        <v>5</v>
      </c>
      <c r="F6" s="71"/>
    </row>
    <row r="7" spans="1:7" s="20" customFormat="1" ht="47.25" customHeight="1" x14ac:dyDescent="0.25">
      <c r="A7" s="67"/>
      <c r="B7" s="67"/>
      <c r="C7" s="69"/>
      <c r="D7" s="69"/>
      <c r="E7" s="21" t="s">
        <v>6</v>
      </c>
      <c r="F7" s="22" t="s">
        <v>7</v>
      </c>
    </row>
    <row r="8" spans="1:7" s="23" customFormat="1" x14ac:dyDescent="0.25">
      <c r="A8" s="59"/>
      <c r="B8" s="1" t="s">
        <v>8</v>
      </c>
      <c r="C8" s="60">
        <f>C9+C30+C41</f>
        <v>21063000000</v>
      </c>
      <c r="D8" s="60">
        <f>D9+D30+D41</f>
        <v>2545871254</v>
      </c>
      <c r="E8" s="61">
        <f>D8/C8</f>
        <v>0.12086935640696957</v>
      </c>
      <c r="F8" s="61">
        <f>D8/G8</f>
        <v>0.90174591456317232</v>
      </c>
      <c r="G8" s="23">
        <v>2823268964</v>
      </c>
    </row>
    <row r="9" spans="1:7" s="23" customFormat="1" x14ac:dyDescent="0.25">
      <c r="A9" s="2">
        <v>1</v>
      </c>
      <c r="B9" s="6" t="s">
        <v>10</v>
      </c>
      <c r="C9" s="24">
        <f>C10+C14</f>
        <v>18657000000</v>
      </c>
      <c r="D9" s="24">
        <f>D10+D14</f>
        <v>2533081254</v>
      </c>
      <c r="E9" s="25">
        <f t="shared" ref="E9:E14" si="0">D9/C9</f>
        <v>0.13577109149380928</v>
      </c>
      <c r="F9" s="26">
        <f>D9/G10</f>
        <v>1.0241297066334669</v>
      </c>
    </row>
    <row r="10" spans="1:7" s="32" customFormat="1" x14ac:dyDescent="0.25">
      <c r="A10" s="4"/>
      <c r="B10" s="7" t="s">
        <v>21</v>
      </c>
      <c r="C10" s="27">
        <v>12987000000</v>
      </c>
      <c r="D10" s="28">
        <v>2315535048</v>
      </c>
      <c r="E10" s="29">
        <f>D10/C10</f>
        <v>0.17829637699237699</v>
      </c>
      <c r="F10" s="30">
        <f>D10/G10</f>
        <v>0.93617534994704543</v>
      </c>
      <c r="G10" s="31">
        <v>2473398865</v>
      </c>
    </row>
    <row r="11" spans="1:7" s="32" customFormat="1" hidden="1" x14ac:dyDescent="0.25">
      <c r="A11" s="3"/>
      <c r="B11" s="11" t="s">
        <v>22</v>
      </c>
      <c r="C11" s="33">
        <v>11547000000</v>
      </c>
      <c r="D11" s="34"/>
      <c r="E11" s="29">
        <f t="shared" si="0"/>
        <v>0</v>
      </c>
      <c r="F11" s="30">
        <f>D11/G11</f>
        <v>0</v>
      </c>
      <c r="G11" s="35">
        <f>G12+G13</f>
        <v>2270361894</v>
      </c>
    </row>
    <row r="12" spans="1:7" s="23" customFormat="1" ht="31.5" hidden="1" x14ac:dyDescent="0.25">
      <c r="A12" s="3"/>
      <c r="B12" s="12" t="s">
        <v>23</v>
      </c>
      <c r="C12" s="33">
        <v>400000000</v>
      </c>
      <c r="D12" s="36"/>
      <c r="E12" s="37">
        <f t="shared" si="0"/>
        <v>0</v>
      </c>
      <c r="F12" s="38">
        <f>D12/G12</f>
        <v>0</v>
      </c>
      <c r="G12" s="39">
        <v>2180967394</v>
      </c>
    </row>
    <row r="13" spans="1:7" s="23" customFormat="1" ht="31.5" hidden="1" x14ac:dyDescent="0.25">
      <c r="A13" s="3"/>
      <c r="B13" s="12" t="s">
        <v>24</v>
      </c>
      <c r="C13" s="33">
        <v>1040000000</v>
      </c>
      <c r="D13" s="36"/>
      <c r="E13" s="37">
        <f t="shared" si="0"/>
        <v>0</v>
      </c>
      <c r="F13" s="38">
        <f>D13/G13</f>
        <v>0</v>
      </c>
      <c r="G13" s="40">
        <v>89394500</v>
      </c>
    </row>
    <row r="14" spans="1:7" s="32" customFormat="1" ht="31.5" x14ac:dyDescent="0.25">
      <c r="A14" s="4"/>
      <c r="B14" s="8" t="s">
        <v>25</v>
      </c>
      <c r="C14" s="27">
        <f>SUM(C15:C29)</f>
        <v>5670000000</v>
      </c>
      <c r="D14" s="27">
        <f>SUM(D15:D29)</f>
        <v>217546206</v>
      </c>
      <c r="E14" s="29">
        <f t="shared" si="0"/>
        <v>3.8367937566137565E-2</v>
      </c>
      <c r="F14" s="30"/>
    </row>
    <row r="15" spans="1:7" s="19" customFormat="1" ht="78.75" x14ac:dyDescent="0.25">
      <c r="A15" s="3"/>
      <c r="B15" s="9" t="s">
        <v>16</v>
      </c>
      <c r="C15" s="33">
        <v>350000000</v>
      </c>
      <c r="D15" s="33">
        <v>68488683</v>
      </c>
      <c r="E15" s="37">
        <f>SUM(E16:E31)</f>
        <v>0.19736680569528045</v>
      </c>
      <c r="F15" s="37">
        <f>D15/G15</f>
        <v>0.95123170833333337</v>
      </c>
      <c r="G15" s="41">
        <v>72000000</v>
      </c>
    </row>
    <row r="16" spans="1:7" x14ac:dyDescent="0.25">
      <c r="A16" s="3"/>
      <c r="B16" s="9" t="s">
        <v>11</v>
      </c>
      <c r="C16" s="42">
        <v>50000000</v>
      </c>
      <c r="D16" s="36"/>
      <c r="E16" s="37">
        <f>D16/C16</f>
        <v>0</v>
      </c>
      <c r="F16" s="38"/>
      <c r="G16" s="39"/>
    </row>
    <row r="17" spans="1:8" ht="47.25" x14ac:dyDescent="0.25">
      <c r="A17" s="3"/>
      <c r="B17" s="9" t="s">
        <v>17</v>
      </c>
      <c r="C17" s="42">
        <v>810000000</v>
      </c>
      <c r="D17" s="36">
        <v>148472523</v>
      </c>
      <c r="E17" s="37">
        <f t="shared" ref="E17:E31" si="1">D17/C17</f>
        <v>0.18329941111111112</v>
      </c>
      <c r="F17" s="38">
        <f>D17/G17</f>
        <v>2.4813617004293751</v>
      </c>
      <c r="G17" s="39">
        <v>59835099</v>
      </c>
    </row>
    <row r="18" spans="1:8" ht="31.5" x14ac:dyDescent="0.25">
      <c r="A18" s="3"/>
      <c r="B18" s="9" t="s">
        <v>12</v>
      </c>
      <c r="C18" s="42">
        <v>450000000</v>
      </c>
      <c r="D18" s="43"/>
      <c r="E18" s="37">
        <f t="shared" si="1"/>
        <v>0</v>
      </c>
      <c r="F18" s="38"/>
      <c r="G18" s="39">
        <v>40835000</v>
      </c>
    </row>
    <row r="19" spans="1:8" ht="63" x14ac:dyDescent="0.25">
      <c r="A19" s="3"/>
      <c r="B19" s="9" t="s">
        <v>13</v>
      </c>
      <c r="C19" s="42">
        <v>180000000</v>
      </c>
      <c r="D19" s="43"/>
      <c r="E19" s="37">
        <f t="shared" si="1"/>
        <v>0</v>
      </c>
      <c r="F19" s="38"/>
      <c r="G19" s="39"/>
    </row>
    <row r="20" spans="1:8" s="23" customFormat="1" ht="31.5" x14ac:dyDescent="0.25">
      <c r="A20" s="3"/>
      <c r="B20" s="9" t="s">
        <v>19</v>
      </c>
      <c r="C20" s="42">
        <v>279000000</v>
      </c>
      <c r="D20" s="36"/>
      <c r="E20" s="37">
        <f t="shared" si="1"/>
        <v>0</v>
      </c>
      <c r="F20" s="38"/>
      <c r="G20" s="39"/>
      <c r="H20" s="44"/>
    </row>
    <row r="21" spans="1:8" s="23" customFormat="1" ht="63" x14ac:dyDescent="0.25">
      <c r="A21" s="3"/>
      <c r="B21" s="9" t="s">
        <v>18</v>
      </c>
      <c r="C21" s="42">
        <v>55000000</v>
      </c>
      <c r="D21" s="36"/>
      <c r="E21" s="37">
        <f t="shared" si="1"/>
        <v>0</v>
      </c>
      <c r="F21" s="38"/>
      <c r="G21" s="39">
        <v>3000000</v>
      </c>
      <c r="H21" s="44"/>
    </row>
    <row r="22" spans="1:8" ht="47.25" x14ac:dyDescent="0.25">
      <c r="A22" s="3"/>
      <c r="B22" s="9" t="s">
        <v>26</v>
      </c>
      <c r="C22" s="42">
        <v>761000000</v>
      </c>
      <c r="D22" s="36"/>
      <c r="E22" s="37">
        <f t="shared" si="1"/>
        <v>0</v>
      </c>
      <c r="F22" s="38"/>
      <c r="G22" s="39"/>
      <c r="H22" s="45"/>
    </row>
    <row r="23" spans="1:8" ht="31.5" x14ac:dyDescent="0.25">
      <c r="A23" s="3"/>
      <c r="B23" s="9" t="s">
        <v>27</v>
      </c>
      <c r="C23" s="42">
        <v>450000000</v>
      </c>
      <c r="D23" s="36"/>
      <c r="E23" s="37">
        <f t="shared" si="1"/>
        <v>0</v>
      </c>
      <c r="F23" s="38"/>
      <c r="G23" s="39"/>
      <c r="H23" s="46"/>
    </row>
    <row r="24" spans="1:8" ht="47.25" x14ac:dyDescent="0.25">
      <c r="A24" s="3"/>
      <c r="B24" s="9" t="s">
        <v>28</v>
      </c>
      <c r="C24" s="42">
        <v>758000000</v>
      </c>
      <c r="D24" s="36"/>
      <c r="E24" s="37">
        <f t="shared" si="1"/>
        <v>0</v>
      </c>
      <c r="F24" s="38"/>
      <c r="G24" s="39"/>
    </row>
    <row r="25" spans="1:8" ht="31.5" x14ac:dyDescent="0.25">
      <c r="A25" s="3"/>
      <c r="B25" s="9" t="s">
        <v>20</v>
      </c>
      <c r="C25" s="42">
        <v>831000000</v>
      </c>
      <c r="D25" s="36"/>
      <c r="E25" s="37">
        <f t="shared" si="1"/>
        <v>0</v>
      </c>
      <c r="F25" s="38"/>
      <c r="G25" s="39"/>
    </row>
    <row r="26" spans="1:8" ht="31.5" x14ac:dyDescent="0.25">
      <c r="A26" s="3"/>
      <c r="B26" s="9" t="s">
        <v>29</v>
      </c>
      <c r="C26" s="42">
        <v>99000000</v>
      </c>
      <c r="D26" s="43"/>
      <c r="E26" s="37">
        <f t="shared" si="1"/>
        <v>0</v>
      </c>
      <c r="F26" s="38"/>
      <c r="G26" s="39"/>
    </row>
    <row r="27" spans="1:8" ht="63" x14ac:dyDescent="0.25">
      <c r="A27" s="3"/>
      <c r="B27" s="9" t="s">
        <v>30</v>
      </c>
      <c r="C27" s="42">
        <v>150000000</v>
      </c>
      <c r="D27" s="36"/>
      <c r="E27" s="37">
        <f t="shared" si="1"/>
        <v>0</v>
      </c>
      <c r="F27" s="38"/>
      <c r="G27" s="39"/>
    </row>
    <row r="28" spans="1:8" ht="63" x14ac:dyDescent="0.25">
      <c r="A28" s="3"/>
      <c r="B28" s="9" t="s">
        <v>31</v>
      </c>
      <c r="C28" s="42">
        <v>360000000</v>
      </c>
      <c r="D28" s="36"/>
      <c r="E28" s="37">
        <f t="shared" si="1"/>
        <v>0</v>
      </c>
      <c r="F28" s="38"/>
      <c r="G28" s="39"/>
    </row>
    <row r="29" spans="1:8" x14ac:dyDescent="0.25">
      <c r="A29" s="3"/>
      <c r="B29" s="9" t="s">
        <v>9</v>
      </c>
      <c r="C29" s="42">
        <v>87000000</v>
      </c>
      <c r="D29" s="36">
        <v>585000</v>
      </c>
      <c r="E29" s="37">
        <f t="shared" si="1"/>
        <v>6.7241379310344828E-3</v>
      </c>
      <c r="F29" s="38"/>
      <c r="G29" s="39">
        <v>1700000</v>
      </c>
    </row>
    <row r="30" spans="1:8" s="23" customFormat="1" x14ac:dyDescent="0.25">
      <c r="A30" s="2">
        <v>2</v>
      </c>
      <c r="B30" s="6" t="s">
        <v>14</v>
      </c>
      <c r="C30" s="47">
        <f>SUM(C31)</f>
        <v>2217000000</v>
      </c>
      <c r="D30" s="47">
        <f>SUM(D31)</f>
        <v>8140000</v>
      </c>
      <c r="E30" s="25">
        <f t="shared" si="1"/>
        <v>3.6716283265674334E-3</v>
      </c>
      <c r="F30" s="26">
        <f t="shared" ref="F30" si="2">D30/G30</f>
        <v>4.718840579710145E-2</v>
      </c>
      <c r="G30" s="48">
        <v>172500000</v>
      </c>
    </row>
    <row r="31" spans="1:8" x14ac:dyDescent="0.25">
      <c r="A31" s="4"/>
      <c r="B31" s="10" t="s">
        <v>32</v>
      </c>
      <c r="C31" s="49">
        <f>SUM(C33:C40)</f>
        <v>2217000000</v>
      </c>
      <c r="D31" s="49">
        <f>SUM(D33:D40)</f>
        <v>8140000</v>
      </c>
      <c r="E31" s="29">
        <f t="shared" si="1"/>
        <v>3.6716283265674334E-3</v>
      </c>
      <c r="F31" s="38"/>
      <c r="G31" s="39"/>
    </row>
    <row r="32" spans="1:8" s="23" customFormat="1" x14ac:dyDescent="0.25">
      <c r="A32" s="3"/>
      <c r="B32" s="11" t="s">
        <v>33</v>
      </c>
      <c r="C32" s="50">
        <f>SUM(C33:C39)</f>
        <v>2202000000</v>
      </c>
      <c r="D32" s="51"/>
      <c r="E32" s="37">
        <f>D32/C32</f>
        <v>0</v>
      </c>
      <c r="F32" s="26"/>
      <c r="G32" s="48">
        <v>0</v>
      </c>
    </row>
    <row r="33" spans="1:7" x14ac:dyDescent="0.25">
      <c r="A33" s="3"/>
      <c r="B33" s="11" t="s">
        <v>34</v>
      </c>
      <c r="C33" s="33">
        <v>407000000</v>
      </c>
      <c r="D33" s="52"/>
      <c r="E33" s="37">
        <f>D33/C33</f>
        <v>0</v>
      </c>
      <c r="F33" s="38"/>
      <c r="G33" s="39"/>
    </row>
    <row r="34" spans="1:7" ht="31.5" x14ac:dyDescent="0.25">
      <c r="A34" s="3"/>
      <c r="B34" s="12" t="s">
        <v>35</v>
      </c>
      <c r="C34" s="33">
        <v>96000000</v>
      </c>
      <c r="D34" s="36"/>
      <c r="E34" s="37">
        <f t="shared" ref="E34:E40" si="3">D34/C34</f>
        <v>0</v>
      </c>
      <c r="F34" s="38"/>
      <c r="G34" s="39"/>
    </row>
    <row r="35" spans="1:7" ht="50.25" customHeight="1" x14ac:dyDescent="0.25">
      <c r="A35" s="3"/>
      <c r="B35" s="12" t="s">
        <v>36</v>
      </c>
      <c r="C35" s="33">
        <v>185000000</v>
      </c>
      <c r="D35" s="36">
        <v>8140000</v>
      </c>
      <c r="E35" s="37">
        <f t="shared" si="3"/>
        <v>4.3999999999999997E-2</v>
      </c>
      <c r="F35" s="38"/>
      <c r="G35" s="39"/>
    </row>
    <row r="36" spans="1:7" ht="47.25" x14ac:dyDescent="0.25">
      <c r="A36" s="3"/>
      <c r="B36" s="12" t="s">
        <v>37</v>
      </c>
      <c r="C36" s="33">
        <v>127000000</v>
      </c>
      <c r="D36" s="36"/>
      <c r="E36" s="37">
        <f t="shared" si="3"/>
        <v>0</v>
      </c>
      <c r="F36" s="38"/>
    </row>
    <row r="37" spans="1:7" ht="31.5" x14ac:dyDescent="0.25">
      <c r="A37" s="3"/>
      <c r="B37" s="12" t="s">
        <v>38</v>
      </c>
      <c r="C37" s="33">
        <v>1201000000</v>
      </c>
      <c r="D37" s="36"/>
      <c r="E37" s="37">
        <f t="shared" si="3"/>
        <v>0</v>
      </c>
      <c r="F37" s="38"/>
    </row>
    <row r="38" spans="1:7" ht="31.5" x14ac:dyDescent="0.25">
      <c r="A38" s="3"/>
      <c r="B38" s="12" t="s">
        <v>39</v>
      </c>
      <c r="C38" s="33">
        <v>158000000</v>
      </c>
      <c r="D38" s="36"/>
      <c r="E38" s="37">
        <f t="shared" si="3"/>
        <v>0</v>
      </c>
      <c r="F38" s="38"/>
    </row>
    <row r="39" spans="1:7" x14ac:dyDescent="0.25">
      <c r="A39" s="3"/>
      <c r="B39" s="12" t="s">
        <v>40</v>
      </c>
      <c r="C39" s="33">
        <v>28000000</v>
      </c>
      <c r="D39" s="36"/>
      <c r="E39" s="37">
        <f t="shared" si="3"/>
        <v>0</v>
      </c>
      <c r="F39" s="38"/>
    </row>
    <row r="40" spans="1:7" ht="31.5" x14ac:dyDescent="0.25">
      <c r="A40" s="3"/>
      <c r="B40" s="8" t="s">
        <v>41</v>
      </c>
      <c r="C40" s="27">
        <v>15000000</v>
      </c>
      <c r="D40" s="34"/>
      <c r="E40" s="29">
        <f t="shared" si="3"/>
        <v>0</v>
      </c>
      <c r="F40" s="38"/>
    </row>
    <row r="41" spans="1:7" s="23" customFormat="1" x14ac:dyDescent="0.25">
      <c r="A41" s="2">
        <v>3</v>
      </c>
      <c r="B41" s="13" t="s">
        <v>42</v>
      </c>
      <c r="C41" s="53">
        <f>SUM(C42)</f>
        <v>189000000</v>
      </c>
      <c r="D41" s="53">
        <f>SUM(D42)</f>
        <v>4650000</v>
      </c>
      <c r="E41" s="54">
        <f>E42</f>
        <v>2.4603174603174603E-2</v>
      </c>
      <c r="F41" s="53"/>
    </row>
    <row r="42" spans="1:7" x14ac:dyDescent="0.25">
      <c r="A42" s="5"/>
      <c r="B42" s="14" t="s">
        <v>32</v>
      </c>
      <c r="C42" s="55">
        <v>189000000</v>
      </c>
      <c r="D42" s="55">
        <v>4650000</v>
      </c>
      <c r="E42" s="56">
        <f>D42/C42</f>
        <v>2.4603174603174603E-2</v>
      </c>
      <c r="F42" s="57"/>
    </row>
  </sheetData>
  <mergeCells count="9">
    <mergeCell ref="D1:E1"/>
    <mergeCell ref="B3:F3"/>
    <mergeCell ref="A4:F4"/>
    <mergeCell ref="A6:A7"/>
    <mergeCell ref="B6:B7"/>
    <mergeCell ref="C6:C7"/>
    <mergeCell ref="D6:D7"/>
    <mergeCell ref="E6:F6"/>
    <mergeCell ref="C2:F2"/>
  </mergeCells>
  <printOptions horizontalCentered="1"/>
  <pageMargins left="0.17" right="0.19" top="0.32" bottom="0.56999999999999995" header="0.3" footer="0.56000000000000005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lamtt</dc:creator>
  <cp:lastModifiedBy>Huynh Minh Tam</cp:lastModifiedBy>
  <cp:lastPrinted>2022-04-15T01:02:58Z</cp:lastPrinted>
  <dcterms:created xsi:type="dcterms:W3CDTF">2020-02-03T02:59:41Z</dcterms:created>
  <dcterms:modified xsi:type="dcterms:W3CDTF">2022-04-18T08:45:33Z</dcterms:modified>
</cp:coreProperties>
</file>